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09 - REAL ESTATE/00 - Real Estate/Kinea Oportunidades Real Estate/Relatório Investidores/Gestão/2025_06/"/>
    </mc:Choice>
  </mc:AlternateContent>
  <xr:revisionPtr revIDLastSave="0" documentId="8_{9D9F2386-1017-4685-B981-5ADA00D06AB2}" xr6:coauthVersionLast="47" xr6:coauthVersionMax="47" xr10:uidLastSave="{00000000-0000-0000-0000-000000000000}"/>
  <bookViews>
    <workbookView xWindow="-28920" yWindow="-120" windowWidth="29040" windowHeight="15840" xr2:uid="{5E526054-3283-4C87-9A7D-5A9467E48862}"/>
  </bookViews>
  <sheets>
    <sheet name="Resumo" sheetId="10" r:id="rId1"/>
    <sheet name="DRE Gerencial" sheetId="6" r:id="rId2"/>
    <sheet name="Portfólio de Ativos do Fundo" sheetId="3" r:id="rId3"/>
    <sheet name="Carteira Imobiliária" sheetId="17" r:id="rId4"/>
    <sheet name="Rentabilidade" sheetId="15" r:id="rId5"/>
    <sheet name="Dados de Mercado" sheetId="7" r:id="rId6"/>
  </sheets>
  <definedNames>
    <definedName name="_xlnm._FilterDatabase" localSheetId="5" hidden="1">'Dados de Mercado'!$C$31:$H$399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7" l="1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V35" i="17"/>
  <c r="V29" i="17"/>
  <c r="V19" i="17"/>
  <c r="U12" i="6" l="1"/>
  <c r="U25" i="6"/>
  <c r="U17" i="6"/>
  <c r="U21" i="6" l="1"/>
  <c r="U24" i="6" l="1"/>
  <c r="G9" i="10" l="1"/>
  <c r="H73" i="7" l="1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U35" i="17" l="1"/>
  <c r="U29" i="17"/>
  <c r="U19" i="17"/>
  <c r="T25" i="6"/>
  <c r="T12" i="6"/>
  <c r="T17" i="6"/>
  <c r="T21" i="6" l="1"/>
  <c r="T24" i="6" l="1"/>
  <c r="A92" i="7" l="1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T35" i="17"/>
  <c r="T29" i="17"/>
  <c r="T19" i="17"/>
  <c r="S25" i="6" l="1"/>
  <c r="S12" i="6" l="1"/>
  <c r="S17" i="6"/>
  <c r="S21" i="6" l="1"/>
  <c r="S24" i="6" s="1"/>
  <c r="A93" i="7" l="1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S35" i="17"/>
  <c r="S29" i="17"/>
  <c r="S19" i="17"/>
  <c r="R25" i="6" l="1"/>
  <c r="R17" i="6" l="1"/>
  <c r="R12" i="6"/>
  <c r="R21" i="6" l="1"/>
  <c r="R24" i="6" l="1"/>
  <c r="A113" i="7" l="1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R35" i="17"/>
  <c r="R29" i="17"/>
  <c r="R19" i="17"/>
  <c r="Q25" i="6" l="1"/>
  <c r="Q12" i="6" l="1"/>
  <c r="Q17" i="6"/>
  <c r="Q21" i="6" s="1"/>
  <c r="Q24" i="6" l="1"/>
  <c r="H135" i="7" l="1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Q35" i="17"/>
  <c r="Q29" i="17"/>
  <c r="Q19" i="17"/>
  <c r="P25" i="6" l="1"/>
  <c r="P12" i="6"/>
  <c r="P17" i="6"/>
  <c r="P21" i="6" l="1"/>
  <c r="P24" i="6" l="1"/>
  <c r="A154" i="7" l="1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P35" i="17"/>
  <c r="P29" i="17"/>
  <c r="P19" i="17"/>
  <c r="O12" i="6" l="1"/>
  <c r="O17" i="6" l="1"/>
  <c r="O21" i="6" s="1"/>
  <c r="O24" i="6" s="1"/>
  <c r="O25" i="6" l="1"/>
  <c r="H173" i="7" l="1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O35" i="17"/>
  <c r="O29" i="17"/>
  <c r="O19" i="17"/>
  <c r="N25" i="6" l="1"/>
  <c r="N17" i="6" l="1"/>
  <c r="N12" i="6" l="1"/>
  <c r="N21" i="6" s="1"/>
  <c r="N24" i="6" l="1"/>
  <c r="H196" i="7" l="1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N35" i="17"/>
  <c r="N29" i="17"/>
  <c r="N19" i="17"/>
  <c r="M12" i="6" l="1"/>
  <c r="M17" i="6"/>
  <c r="M21" i="6" l="1"/>
  <c r="M24" i="6" s="1"/>
  <c r="M25" i="6"/>
  <c r="M35" i="17" l="1"/>
  <c r="M29" i="17"/>
  <c r="M19" i="17"/>
  <c r="H217" i="7" l="1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L17" i="6"/>
  <c r="L12" i="6"/>
  <c r="L21" i="6" l="1"/>
  <c r="L24" i="6" s="1"/>
  <c r="L25" i="6" l="1"/>
  <c r="A239" i="7" l="1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L35" i="17"/>
  <c r="L29" i="17"/>
  <c r="L19" i="17"/>
  <c r="K25" i="6" l="1"/>
  <c r="K17" i="6" l="1"/>
  <c r="K12" i="6" l="1"/>
  <c r="K21" i="6" s="1"/>
  <c r="K24" i="6" l="1"/>
  <c r="A262" i="7" l="1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K35" i="17"/>
  <c r="K29" i="17"/>
  <c r="K19" i="17"/>
  <c r="J25" i="6" l="1"/>
  <c r="J12" i="6" l="1"/>
  <c r="J17" i="6" l="1"/>
  <c r="J21" i="6" s="1"/>
  <c r="J24" i="6" l="1"/>
  <c r="J35" i="17" l="1"/>
  <c r="J29" i="17"/>
  <c r="J19" i="17"/>
  <c r="A302" i="7" l="1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I12" i="6" l="1"/>
  <c r="I17" i="6"/>
  <c r="I21" i="6" l="1"/>
  <c r="I24" i="6" s="1"/>
  <c r="I25" i="6"/>
  <c r="H303" i="7" l="1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I35" i="17" l="1"/>
  <c r="I29" i="17"/>
  <c r="I19" i="17"/>
  <c r="H25" i="6" l="1"/>
  <c r="H17" i="6" l="1"/>
  <c r="H12" i="6"/>
  <c r="H21" i="6" l="1"/>
  <c r="H24" i="6" s="1"/>
  <c r="H325" i="7" l="1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G25" i="6" l="1"/>
  <c r="F17" i="6" l="1"/>
  <c r="F12" i="6"/>
  <c r="E17" i="6"/>
  <c r="E12" i="6"/>
  <c r="F21" i="6" l="1"/>
  <c r="E21" i="6"/>
  <c r="G17" i="6"/>
  <c r="G12" i="6"/>
  <c r="G21" i="6" l="1"/>
  <c r="G24" i="6" l="1"/>
  <c r="H345" i="7" l="1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F25" i="6" l="1"/>
  <c r="F24" i="6" l="1"/>
  <c r="H364" i="7" l="1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E25" i="6" l="1"/>
  <c r="E24" i="6" l="1"/>
  <c r="H386" i="7" l="1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D25" i="6" l="1"/>
  <c r="E11" i="6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D17" i="6" l="1"/>
  <c r="D12" i="6"/>
  <c r="D21" i="6" l="1"/>
  <c r="D24" i="6" s="1"/>
  <c r="F50" i="17" l="1"/>
  <c r="H50" i="17"/>
  <c r="G50" i="17"/>
  <c r="E50" i="17" l="1"/>
  <c r="F19" i="17" l="1"/>
  <c r="G19" i="17"/>
  <c r="H19" i="17"/>
  <c r="E19" i="17"/>
  <c r="H35" i="17" l="1"/>
  <c r="G35" i="17"/>
  <c r="F35" i="17"/>
  <c r="E35" i="17"/>
  <c r="H29" i="17"/>
  <c r="G29" i="17"/>
  <c r="F29" i="17"/>
  <c r="E29" i="17"/>
  <c r="C13" i="3" l="1"/>
  <c r="C14" i="3" s="1"/>
  <c r="C15" i="3" s="1"/>
  <c r="H44" i="17" l="1"/>
  <c r="G44" i="17"/>
  <c r="E44" i="17"/>
  <c r="F44" i="17"/>
</calcChain>
</file>

<file path=xl/sharedStrings.xml><?xml version="1.0" encoding="utf-8"?>
<sst xmlns="http://schemas.openxmlformats.org/spreadsheetml/2006/main" count="175" uniqueCount="103">
  <si>
    <t xml:space="preserve">Cota Patrimonial </t>
  </si>
  <si>
    <t>Número de Cotistas</t>
  </si>
  <si>
    <t>Cota de Mercado</t>
  </si>
  <si>
    <t>Média Diária de Liquidez</t>
  </si>
  <si>
    <t>Início do Fundo</t>
  </si>
  <si>
    <t>Negociação e Liquidez</t>
  </si>
  <si>
    <t>Objetivo do Fundo</t>
  </si>
  <si>
    <t>Resultado por cota (R$)</t>
  </si>
  <si>
    <r>
      <t>Distribuição por cota (R$)</t>
    </r>
    <r>
      <rPr>
        <vertAlign val="superscript"/>
        <sz val="7"/>
        <color rgb="FF000000"/>
        <rFont val="Tahoma"/>
        <family val="2"/>
      </rPr>
      <t>4</t>
    </r>
  </si>
  <si>
    <t> Valores de referência</t>
  </si>
  <si>
    <t xml:space="preserve">1ª Emissão </t>
  </si>
  <si>
    <t>Período</t>
  </si>
  <si>
    <t>Dvd. (R$)</t>
  </si>
  <si>
    <t>N°</t>
  </si>
  <si>
    <t>UF</t>
  </si>
  <si>
    <t>Data</t>
  </si>
  <si>
    <t>Rentabilidade</t>
  </si>
  <si>
    <t xml:space="preserve">Volume Negociado </t>
  </si>
  <si>
    <t>Data gráfico</t>
  </si>
  <si>
    <t>Valor de Mercado (R$)</t>
  </si>
  <si>
    <t>Valor Patrimonial (R$)</t>
  </si>
  <si>
    <t>Dividendos a Pagar</t>
  </si>
  <si>
    <t>Dados de Mercado</t>
  </si>
  <si>
    <t>Valor de Mercado</t>
  </si>
  <si>
    <t xml:space="preserve">Valor Patrimonial </t>
  </si>
  <si>
    <t>Volume Negociado (R$)</t>
  </si>
  <si>
    <t>Taxa de Administração</t>
  </si>
  <si>
    <t>Patrimônio Líquido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</si>
  <si>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</si>
  <si>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Sumário</t>
  </si>
  <si>
    <t>Resumo</t>
  </si>
  <si>
    <t>*Dados referentes ao dia:</t>
  </si>
  <si>
    <t>Dividendos a pagar no mês</t>
  </si>
  <si>
    <t>SP</t>
  </si>
  <si>
    <t>RJ</t>
  </si>
  <si>
    <t>Distribuições de Resultado</t>
  </si>
  <si>
    <t>DRE Gerencial</t>
  </si>
  <si>
    <t>Distribuições de Resultado (R$ milhões)</t>
  </si>
  <si>
    <t>(+) RECEITAS DE ALUGUEIS CAIXA</t>
  </si>
  <si>
    <t>(+) RECEITA FINANCEIRA</t>
  </si>
  <si>
    <t>(-) DESPESAS CONDOMINIAIS</t>
  </si>
  <si>
    <t>(-) DESPESAS COM IPTU</t>
  </si>
  <si>
    <t>(-) OUTRAS DESPESAS</t>
  </si>
  <si>
    <t>(=) RESULTADO MENSAL</t>
  </si>
  <si>
    <t>DISTRIBUIÇÃO MENSAL</t>
  </si>
  <si>
    <t>(-) DESPESAS TOTAIS</t>
  </si>
  <si>
    <t>(+) OUTRAS RECEITAS</t>
  </si>
  <si>
    <t>(-) RECEITAS TOTAIS</t>
  </si>
  <si>
    <t>Nº de Cotas</t>
  </si>
  <si>
    <t>Portfólio de Ativos do Fundo</t>
  </si>
  <si>
    <t>IMÓVEL</t>
  </si>
  <si>
    <t>TIPOLOGIA</t>
  </si>
  <si>
    <t>PARTICIPAÇÃO</t>
  </si>
  <si>
    <t>Data de Aquisição</t>
  </si>
  <si>
    <t>Escritório</t>
  </si>
  <si>
    <t>VACÂNCIA FÍSICA</t>
  </si>
  <si>
    <t>VACÂNCIA FINANCEIRA</t>
  </si>
  <si>
    <t>ABL Própria</t>
  </si>
  <si>
    <t>IPCA</t>
  </si>
  <si>
    <t>IGP-M</t>
  </si>
  <si>
    <t>Receita por tipo de contrato</t>
  </si>
  <si>
    <t>Receita por tipologia</t>
  </si>
  <si>
    <t>Receita por estado</t>
  </si>
  <si>
    <t>Carteira Imobiliária</t>
  </si>
  <si>
    <t>Vacância Física</t>
  </si>
  <si>
    <t>Vacância Financeira</t>
  </si>
  <si>
    <t>Vacância Financeira Ajustada</t>
  </si>
  <si>
    <t>DATA DE AQUISIÇÃO</t>
  </si>
  <si>
    <t>ABL PRÓPRIA</t>
  </si>
  <si>
    <t>Evolução da Vacância</t>
  </si>
  <si>
    <t>Receita por índice de reajuste</t>
  </si>
  <si>
    <t>Imóvel</t>
  </si>
  <si>
    <t>Estado</t>
  </si>
  <si>
    <t>Tipologia</t>
  </si>
  <si>
    <t>Participação</t>
  </si>
  <si>
    <t>Evolução da vacância física/financeira/financeira ajustada</t>
  </si>
  <si>
    <t>Conheça nossos imóveis:</t>
  </si>
  <si>
    <t>Valorização do Dividendo em 2022</t>
  </si>
  <si>
    <t>Conheça nossos imóveis</t>
  </si>
  <si>
    <t>Rentabilidade Total</t>
  </si>
  <si>
    <t>Rentabilidade Total por emissão</t>
  </si>
  <si>
    <t>-</t>
  </si>
  <si>
    <t>VALOR DE AVALIAÇÃO</t>
  </si>
  <si>
    <t>Vacância Financeira por Ativo</t>
  </si>
  <si>
    <t>Total</t>
  </si>
  <si>
    <t>Vencimento dos Contratos</t>
  </si>
  <si>
    <t>Revisional dos Contratos</t>
  </si>
  <si>
    <t>2025</t>
  </si>
  <si>
    <t>2026</t>
  </si>
  <si>
    <t>2027</t>
  </si>
  <si>
    <t>Gerar renda de aluguel mensal através da locação de um portfólio de edifícios corporativos.</t>
  </si>
  <si>
    <t>(+) REVERSÃO DE CUSTO DE OFERTA</t>
  </si>
  <si>
    <t>Centro Empresarial Botafogo</t>
  </si>
  <si>
    <t>Alameda Santos</t>
  </si>
  <si>
    <t>Morumbi Office Tower</t>
  </si>
  <si>
    <t>Corporate Plaza</t>
  </si>
  <si>
    <t>https://www.kinea.com.br/fundos/imobiliarios/alameda-santos-2477/</t>
  </si>
  <si>
    <t>https://www.kinea.com.br/fundos/imobiliarios/morumbi-office-tower/</t>
  </si>
  <si>
    <t>https://www.kinea.com.br/fundos/imobiliarios/edificio-corporate-plaza/</t>
  </si>
  <si>
    <t>https://www.kinea.com.br/fundos/imobiliarios/centro-empresarial-botafogo/</t>
  </si>
  <si>
    <t>INPC</t>
  </si>
  <si>
    <t>Distribuição anualizada para os dois primeiros anos do Fundo</t>
  </si>
  <si>
    <t>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</si>
</sst>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Bilhões&quot;"/>
    <numFmt numFmtId="169" formatCode="&quot;R$&quot;\ #,##0.00&quot; Milhões&quot;"/>
    <numFmt numFmtId="170" formatCode="#,##0.0"/>
    <numFmt numFmtId="171" formatCode="&quot;R$&quot;\ #,##0.00&quot;/cota&quot;"/>
    <numFmt numFmtId="172" formatCode="0.0%"/>
    <numFmt numFmtId="173" formatCode="_-* #,##0_-;\-* #,##0_-;_-* &quot;-&quot;??_-;_-@_-"/>
    <numFmt numFmtId="174" formatCode="mmm/yyyy"/>
    <numFmt numFmtId="175" formatCode="#,##0.00&quot; m²&quot;"/>
    <numFmt numFmtId="176" formatCode="0.00000"/>
    <numFmt numFmtId="178" formatCode="_-* #,##0.00000_-;\-* #,##0.00000_-;_-* &quot;-&quot;?????_-;_-@_-"/>
    <numFmt numFmtId="179" formatCode="0.00%;\-0.00%;\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vertAlign val="superscript"/>
      <sz val="7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1"/>
      <color theme="1"/>
      <name val="Tahoma"/>
      <family val="2"/>
    </font>
    <font>
      <sz val="10"/>
      <color rgb="FF000000"/>
      <name val="Tahoma"/>
      <family val="2"/>
    </font>
    <font>
      <b/>
      <sz val="9"/>
      <color theme="4" tint="-0.499984740745262"/>
      <name val="Tahoma"/>
      <family val="2"/>
    </font>
    <font>
      <b/>
      <sz val="16"/>
      <color theme="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8"/>
      <name val="Tahoma"/>
      <family val="2"/>
    </font>
    <font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dotted">
        <color rgb="FF8D8E8D"/>
      </bottom>
      <diagonal/>
    </border>
    <border>
      <left/>
      <right/>
      <top style="dotted">
        <color rgb="FF8D8E8D"/>
      </top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theme="2"/>
      </right>
      <top style="thin">
        <color rgb="FFFFFFFF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2"/>
      </right>
      <top style="thin">
        <color rgb="FFD7D7D7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rgb="FFD7D7D7"/>
      </top>
      <bottom style="thin">
        <color theme="2"/>
      </bottom>
      <diagonal/>
    </border>
    <border>
      <left style="thin">
        <color theme="2"/>
      </left>
      <right/>
      <top style="thin">
        <color rgb="FFD7D7D7"/>
      </top>
      <bottom style="thin">
        <color theme="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6" fillId="0" borderId="9" xfId="0" applyNumberFormat="1" applyFont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 readingOrder="1"/>
    </xf>
    <xf numFmtId="14" fontId="23" fillId="0" borderId="3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0" fontId="19" fillId="0" borderId="0" xfId="0" applyFont="1"/>
    <xf numFmtId="0" fontId="25" fillId="0" borderId="0" xfId="0" applyFont="1"/>
    <xf numFmtId="10" fontId="25" fillId="0" borderId="0" xfId="0" applyNumberFormat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/>
    <xf numFmtId="0" fontId="30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3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9" fillId="0" borderId="14" xfId="0" applyFont="1" applyBorder="1"/>
    <xf numFmtId="14" fontId="25" fillId="0" borderId="14" xfId="0" applyNumberFormat="1" applyFont="1" applyBorder="1" applyAlignment="1">
      <alignment horizontal="left"/>
    </xf>
    <xf numFmtId="0" fontId="20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1" fillId="0" borderId="13" xfId="0" applyFont="1" applyBorder="1"/>
    <xf numFmtId="0" fontId="31" fillId="0" borderId="14" xfId="0" applyFont="1" applyBorder="1"/>
    <xf numFmtId="0" fontId="0" fillId="0" borderId="14" xfId="0" applyBorder="1" applyAlignment="1">
      <alignment vertical="center"/>
    </xf>
    <xf numFmtId="0" fontId="31" fillId="0" borderId="14" xfId="0" applyFont="1" applyBorder="1" applyAlignment="1">
      <alignment vertical="center"/>
    </xf>
    <xf numFmtId="0" fontId="28" fillId="0" borderId="0" xfId="0" applyFont="1"/>
    <xf numFmtId="4" fontId="23" fillId="0" borderId="3" xfId="4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 wrapText="1"/>
    </xf>
    <xf numFmtId="0" fontId="35" fillId="0" borderId="0" xfId="0" applyFont="1"/>
    <xf numFmtId="168" fontId="25" fillId="0" borderId="0" xfId="4" applyNumberFormat="1" applyFont="1" applyAlignment="1">
      <alignment horizontal="left"/>
    </xf>
    <xf numFmtId="8" fontId="25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169" fontId="25" fillId="0" borderId="0" xfId="4" applyNumberFormat="1" applyFont="1" applyAlignment="1">
      <alignment horizontal="left"/>
    </xf>
    <xf numFmtId="0" fontId="20" fillId="0" borderId="0" xfId="0" applyFont="1" applyAlignment="1">
      <alignment horizontal="left" vertical="top"/>
    </xf>
    <xf numFmtId="14" fontId="35" fillId="0" borderId="0" xfId="0" applyNumberFormat="1" applyFont="1" applyAlignment="1">
      <alignment horizontal="right"/>
    </xf>
    <xf numFmtId="14" fontId="35" fillId="0" borderId="0" xfId="0" applyNumberFormat="1" applyFont="1"/>
    <xf numFmtId="167" fontId="0" fillId="0" borderId="0" xfId="0" applyNumberFormat="1"/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horizontal="center" vertical="center" wrapText="1" readingOrder="1"/>
    </xf>
    <xf numFmtId="11" fontId="16" fillId="0" borderId="0" xfId="0" applyNumberFormat="1" applyFont="1" applyAlignment="1">
      <alignment horizontal="center" vertical="center" wrapText="1" readingOrder="1"/>
    </xf>
    <xf numFmtId="0" fontId="16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6" fillId="0" borderId="0" xfId="0" applyNumberFormat="1" applyFont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 readingOrder="1"/>
    </xf>
    <xf numFmtId="170" fontId="8" fillId="4" borderId="9" xfId="0" applyNumberFormat="1" applyFont="1" applyFill="1" applyBorder="1" applyAlignment="1">
      <alignment horizontal="center" vertical="center" wrapText="1" readingOrder="1"/>
    </xf>
    <xf numFmtId="171" fontId="25" fillId="0" borderId="0" xfId="4" applyNumberFormat="1" applyFont="1" applyAlignment="1">
      <alignment horizontal="left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readingOrder="1"/>
    </xf>
    <xf numFmtId="167" fontId="9" fillId="0" borderId="1" xfId="0" applyNumberFormat="1" applyFont="1" applyBorder="1" applyAlignment="1">
      <alignment horizontal="right" vertical="center" wrapText="1" readingOrder="1"/>
    </xf>
    <xf numFmtId="0" fontId="8" fillId="6" borderId="1" xfId="0" applyFont="1" applyFill="1" applyBorder="1" applyAlignment="1">
      <alignment horizontal="left" vertical="center" wrapText="1" readingOrder="1"/>
    </xf>
    <xf numFmtId="172" fontId="16" fillId="0" borderId="9" xfId="5" applyNumberFormat="1" applyFont="1" applyBorder="1" applyAlignment="1">
      <alignment horizontal="center" vertical="center" wrapText="1" readingOrder="1"/>
    </xf>
    <xf numFmtId="0" fontId="3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wrapText="1" readingOrder="1"/>
    </xf>
    <xf numFmtId="0" fontId="11" fillId="2" borderId="0" xfId="0" applyFont="1" applyFill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right" vertical="center" wrapText="1" readingOrder="1"/>
    </xf>
    <xf numFmtId="0" fontId="38" fillId="0" borderId="0" xfId="0" applyFont="1"/>
    <xf numFmtId="0" fontId="11" fillId="5" borderId="1" xfId="0" applyFont="1" applyFill="1" applyBorder="1" applyAlignment="1">
      <alignment horizontal="center" vertical="center" readingOrder="1"/>
    </xf>
    <xf numFmtId="17" fontId="11" fillId="0" borderId="0" xfId="0" applyNumberFormat="1" applyFont="1" applyAlignment="1">
      <alignment horizontal="right" vertical="center" wrapText="1" readingOrder="1"/>
    </xf>
    <xf numFmtId="0" fontId="4" fillId="7" borderId="18" xfId="0" applyFont="1" applyFill="1" applyBorder="1" applyAlignment="1">
      <alignment horizontal="left" vertical="center" readingOrder="1"/>
    </xf>
    <xf numFmtId="17" fontId="5" fillId="7" borderId="18" xfId="0" applyNumberFormat="1" applyFont="1" applyFill="1" applyBorder="1" applyAlignment="1">
      <alignment horizontal="right" vertical="center" wrapText="1" readingOrder="1"/>
    </xf>
    <xf numFmtId="0" fontId="39" fillId="7" borderId="18" xfId="0" applyFont="1" applyFill="1" applyBorder="1" applyAlignment="1">
      <alignment horizontal="left" vertical="center" readingOrder="1"/>
    </xf>
    <xf numFmtId="17" fontId="37" fillId="2" borderId="1" xfId="0" applyNumberFormat="1" applyFont="1" applyFill="1" applyBorder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10" fontId="41" fillId="0" borderId="9" xfId="7" applyNumberFormat="1" applyFont="1" applyBorder="1" applyAlignment="1">
      <alignment horizontal="left" vertical="center" inden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8" fontId="11" fillId="2" borderId="7" xfId="0" applyNumberFormat="1" applyFont="1" applyFill="1" applyBorder="1" applyAlignment="1">
      <alignment horizontal="center" vertical="center" wrapText="1" readingOrder="1"/>
    </xf>
    <xf numFmtId="14" fontId="11" fillId="2" borderId="6" xfId="0" applyNumberFormat="1" applyFont="1" applyFill="1" applyBorder="1" applyAlignment="1">
      <alignment horizontal="center" vertical="center" wrapText="1" readingOrder="1"/>
    </xf>
    <xf numFmtId="4" fontId="23" fillId="6" borderId="3" xfId="4" applyNumberFormat="1" applyFont="1" applyFill="1" applyBorder="1" applyAlignment="1">
      <alignment horizontal="center"/>
    </xf>
    <xf numFmtId="2" fontId="23" fillId="6" borderId="3" xfId="0" applyNumberFormat="1" applyFont="1" applyFill="1" applyBorder="1" applyAlignment="1">
      <alignment horizontal="center"/>
    </xf>
    <xf numFmtId="14" fontId="42" fillId="0" borderId="0" xfId="0" applyNumberFormat="1" applyFont="1"/>
    <xf numFmtId="0" fontId="20" fillId="0" borderId="0" xfId="0" applyFont="1" applyAlignment="1">
      <alignment wrapText="1"/>
    </xf>
    <xf numFmtId="0" fontId="20" fillId="0" borderId="14" xfId="0" applyFont="1" applyBorder="1" applyAlignment="1">
      <alignment wrapText="1"/>
    </xf>
    <xf numFmtId="9" fontId="16" fillId="6" borderId="9" xfId="5" applyFont="1" applyFill="1" applyBorder="1" applyAlignment="1">
      <alignment horizontal="center" vertical="center" wrapText="1" readingOrder="1"/>
    </xf>
    <xf numFmtId="174" fontId="6" fillId="6" borderId="9" xfId="0" applyNumberFormat="1" applyFont="1" applyFill="1" applyBorder="1" applyAlignment="1">
      <alignment horizontal="center" vertical="center" wrapText="1" readingOrder="1"/>
    </xf>
    <xf numFmtId="175" fontId="16" fillId="6" borderId="9" xfId="0" applyNumberFormat="1" applyFont="1" applyFill="1" applyBorder="1" applyAlignment="1">
      <alignment horizontal="center" vertical="center" wrapText="1" readingOrder="1"/>
    </xf>
    <xf numFmtId="9" fontId="16" fillId="6" borderId="9" xfId="5" quotePrefix="1" applyFont="1" applyFill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horizontal="center" vertical="center" wrapText="1" readingOrder="1"/>
    </xf>
    <xf numFmtId="43" fontId="6" fillId="0" borderId="9" xfId="4" applyFont="1" applyBorder="1" applyAlignment="1">
      <alignment horizontal="center" vertical="center" wrapText="1" readingOrder="1"/>
    </xf>
    <xf numFmtId="173" fontId="6" fillId="0" borderId="9" xfId="4" applyNumberFormat="1" applyFont="1" applyBorder="1" applyAlignment="1">
      <alignment horizontal="center" vertical="center" wrapText="1" readingOrder="1"/>
    </xf>
    <xf numFmtId="176" fontId="0" fillId="0" borderId="0" xfId="0" applyNumberFormat="1"/>
    <xf numFmtId="10" fontId="16" fillId="0" borderId="9" xfId="5" applyNumberFormat="1" applyFont="1" applyBorder="1" applyAlignment="1">
      <alignment horizontal="center" vertical="center" wrapText="1" readingOrder="1"/>
    </xf>
    <xf numFmtId="178" fontId="0" fillId="0" borderId="0" xfId="0" applyNumberFormat="1"/>
    <xf numFmtId="0" fontId="3" fillId="4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0" fontId="15" fillId="0" borderId="18" xfId="0" applyFont="1" applyBorder="1" applyAlignment="1">
      <alignment horizontal="left" vertical="center" readingOrder="1"/>
    </xf>
    <xf numFmtId="0" fontId="14" fillId="0" borderId="18" xfId="0" applyFont="1" applyBorder="1" applyAlignment="1">
      <alignment horizontal="center" vertical="center" wrapText="1" readingOrder="1"/>
    </xf>
    <xf numFmtId="10" fontId="15" fillId="0" borderId="18" xfId="0" applyNumberFormat="1" applyFont="1" applyBorder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left" vertical="center" readingOrder="1"/>
    </xf>
    <xf numFmtId="0" fontId="14" fillId="0" borderId="19" xfId="0" applyFont="1" applyBorder="1" applyAlignment="1">
      <alignment horizontal="center" vertical="center" wrapText="1" readingOrder="1"/>
    </xf>
    <xf numFmtId="0" fontId="4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5" fillId="0" borderId="18" xfId="0" applyFont="1" applyBorder="1" applyAlignment="1">
      <alignment horizontal="center" vertical="center" readingOrder="1"/>
    </xf>
    <xf numFmtId="179" fontId="15" fillId="0" borderId="19" xfId="0" applyNumberFormat="1" applyFont="1" applyBorder="1" applyAlignment="1">
      <alignment horizontal="center" vertical="center" wrapText="1" readingOrder="1"/>
    </xf>
    <xf numFmtId="179" fontId="17" fillId="4" borderId="20" xfId="0" applyNumberFormat="1" applyFont="1" applyFill="1" applyBorder="1" applyAlignment="1">
      <alignment horizontal="center" vertical="center" wrapText="1" readingOrder="1"/>
    </xf>
    <xf numFmtId="6" fontId="6" fillId="0" borderId="9" xfId="0" applyNumberFormat="1" applyFont="1" applyBorder="1" applyAlignment="1">
      <alignment horizontal="center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0" fontId="13" fillId="4" borderId="21" xfId="0" applyFont="1" applyFill="1" applyBorder="1" applyAlignment="1">
      <alignment horizontal="center" vertical="center" wrapText="1" readingOrder="1"/>
    </xf>
    <xf numFmtId="0" fontId="13" fillId="4" borderId="23" xfId="0" applyFont="1" applyFill="1" applyBorder="1" applyAlignment="1">
      <alignment horizontal="center" vertical="center" wrapText="1" readingOrder="1"/>
    </xf>
    <xf numFmtId="0" fontId="0" fillId="0" borderId="22" xfId="0" applyBorder="1"/>
    <xf numFmtId="165" fontId="14" fillId="0" borderId="26" xfId="0" applyNumberFormat="1" applyFont="1" applyBorder="1" applyAlignment="1">
      <alignment horizontal="center" wrapText="1" readingOrder="1"/>
    </xf>
    <xf numFmtId="2" fontId="14" fillId="0" borderId="24" xfId="0" applyNumberFormat="1" applyFont="1" applyBorder="1" applyAlignment="1">
      <alignment horizontal="center" wrapText="1" readingOrder="1"/>
    </xf>
    <xf numFmtId="172" fontId="14" fillId="0" borderId="25" xfId="5" applyNumberFormat="1" applyFont="1" applyBorder="1" applyAlignment="1">
      <alignment horizontal="center" wrapText="1" readingOrder="1"/>
    </xf>
    <xf numFmtId="0" fontId="45" fillId="0" borderId="0" xfId="0" applyFont="1"/>
    <xf numFmtId="172" fontId="15" fillId="0" borderId="25" xfId="5" applyNumberFormat="1" applyFont="1" applyBorder="1" applyAlignment="1">
      <alignment horizontal="center" wrapText="1" readingOrder="1"/>
    </xf>
    <xf numFmtId="172" fontId="26" fillId="2" borderId="0" xfId="0" applyNumberFormat="1" applyFont="1" applyFill="1" applyAlignment="1">
      <alignment horizontal="center"/>
    </xf>
    <xf numFmtId="165" fontId="15" fillId="0" borderId="26" xfId="0" applyNumberFormat="1" applyFont="1" applyBorder="1" applyAlignment="1">
      <alignment horizontal="center" wrapText="1" readingOrder="1"/>
    </xf>
    <xf numFmtId="2" fontId="15" fillId="0" borderId="24" xfId="0" applyNumberFormat="1" applyFont="1" applyBorder="1" applyAlignment="1">
      <alignment horizontal="center" wrapText="1" readingOrder="1"/>
    </xf>
    <xf numFmtId="4" fontId="0" fillId="0" borderId="0" xfId="0" applyNumberFormat="1"/>
    <xf numFmtId="0" fontId="24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</cellXfs>
  <cellStyles count="8">
    <cellStyle name="Comma 2" xfId="6" xr:uid="{C886D9AE-D616-4414-863D-FD65C167A9C4}"/>
    <cellStyle name="Currency 2" xfId="1" xr:uid="{668B8B2E-8A19-4272-BF9E-B0AF6484C606}"/>
    <cellStyle name="Hiperlink" xfId="7" builtinId="8"/>
    <cellStyle name="Normal" xfId="0" builtinId="0"/>
    <cellStyle name="Normal 2" xfId="3" xr:uid="{B2A428DC-3CF6-4BED-8778-C6F4CA827378}"/>
    <cellStyle name="Normal 4" xfId="2" xr:uid="{055A25CA-EAB6-4A17-9CD2-B29A1A549DFB}"/>
    <cellStyle name="Porcentagem" xfId="5" builtinId="5"/>
    <cellStyle name="Vírgula" xfId="4" builtinId="3"/>
  </cellStyles>
  <dxfs count="0"/>
  <tableStyles count="0" defaultTableStyle="TableStyleMedium2" defaultPivotStyle="PivotStyleLight16"/>
  <colors>
    <mruColors>
      <color rgb="FF011842"/>
      <color rgb="FFB2B2B2"/>
      <color rgb="FF40B1C0"/>
      <color rgb="FF279925"/>
      <color rgb="FF279926"/>
      <color rgb="FF090122"/>
      <color rgb="FF279989"/>
      <color rgb="FFE67129"/>
      <color rgb="FF000048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18140082325275E-2"/>
          <c:y val="9.6165377424032583E-2"/>
          <c:w val="0.96702273269560313"/>
          <c:h val="0.71063448623865388"/>
        </c:manualLayout>
      </c:layout>
      <c:lineChart>
        <c:grouping val="standard"/>
        <c:varyColors val="0"/>
        <c:ser>
          <c:idx val="0"/>
          <c:order val="0"/>
          <c:tx>
            <c:strRef>
              <c:f>'Carteira Imobiliária'!$C$13</c:f>
              <c:strCache>
                <c:ptCount val="1"/>
                <c:pt idx="0">
                  <c:v>Vacância Física</c:v>
                </c:pt>
              </c:strCache>
            </c:strRef>
          </c:tx>
          <c:spPr>
            <a:ln w="28575" cap="rnd">
              <a:solidFill>
                <a:srgbClr val="40B1C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4262187046022498E-2"/>
                  <c:y val="5.4367310191298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1-4BF9-9820-37A9B1821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Imobiliária'!$E$11:$V$11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Imobiliária'!$E$13:$V$13</c:f>
              <c:numCache>
                <c:formatCode>0.00%</c:formatCode>
                <c:ptCount val="18"/>
                <c:pt idx="0">
                  <c:v>7.3922753642755606E-2</c:v>
                </c:pt>
                <c:pt idx="1">
                  <c:v>7.143054775213746E-2</c:v>
                </c:pt>
                <c:pt idx="2">
                  <c:v>7.1537793639804559E-2</c:v>
                </c:pt>
                <c:pt idx="3">
                  <c:v>7.1537793639804559E-2</c:v>
                </c:pt>
                <c:pt idx="4">
                  <c:v>6.8132730662356464E-2</c:v>
                </c:pt>
                <c:pt idx="5">
                  <c:v>7.9382202326103934E-2</c:v>
                </c:pt>
                <c:pt idx="6">
                  <c:v>7.3929873457972375E-2</c:v>
                </c:pt>
                <c:pt idx="7">
                  <c:v>6.3050182774965005E-2</c:v>
                </c:pt>
                <c:pt idx="8">
                  <c:v>7.8930587396804766E-2</c:v>
                </c:pt>
                <c:pt idx="9">
                  <c:v>5.7357616953258091E-2</c:v>
                </c:pt>
                <c:pt idx="10">
                  <c:v>8.0093596880973561E-2</c:v>
                </c:pt>
                <c:pt idx="11">
                  <c:v>8.0093596880973561E-2</c:v>
                </c:pt>
                <c:pt idx="12">
                  <c:v>8.8447435606371402E-2</c:v>
                </c:pt>
                <c:pt idx="13">
                  <c:v>0.11069511440538772</c:v>
                </c:pt>
                <c:pt idx="14">
                  <c:v>9.9326988566433322E-2</c:v>
                </c:pt>
                <c:pt idx="15">
                  <c:v>9.9326988566433322E-2</c:v>
                </c:pt>
                <c:pt idx="16">
                  <c:v>9.0727793385202857E-2</c:v>
                </c:pt>
                <c:pt idx="17">
                  <c:v>9.641178836713174E-2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32-43B9-844F-1B9C4ED92213}"/>
            </c:ext>
          </c:extLst>
        </c:ser>
        <c:ser>
          <c:idx val="2"/>
          <c:order val="1"/>
          <c:tx>
            <c:strRef>
              <c:f>'Carteira Imobiliária'!$C$14</c:f>
              <c:strCache>
                <c:ptCount val="1"/>
                <c:pt idx="0">
                  <c:v>Vacância Financeira</c:v>
                </c:pt>
              </c:strCache>
            </c:strRef>
          </c:tx>
          <c:spPr>
            <a:ln w="28575" cap="rnd">
              <a:solidFill>
                <a:srgbClr val="0901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511542070060646E-2"/>
                  <c:y val="6.3257724857311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FD-4272-AB75-9D9838DB45CD}"/>
                </c:ext>
              </c:extLst>
            </c:dLbl>
            <c:dLbl>
              <c:idx val="1"/>
              <c:layout>
                <c:manualLayout>
                  <c:x val="-5.1133628134932045E-2"/>
                  <c:y val="3.6477282312255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FD-4272-AB75-9D9838DB45CD}"/>
                </c:ext>
              </c:extLst>
            </c:dLbl>
            <c:dLbl>
              <c:idx val="2"/>
              <c:layout>
                <c:manualLayout>
                  <c:x val="-4.4511542070060625E-2"/>
                  <c:y val="5.4330910675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FD-4272-AB75-9D9838DB45CD}"/>
                </c:ext>
              </c:extLst>
            </c:dLbl>
            <c:dLbl>
              <c:idx val="3"/>
              <c:layout>
                <c:manualLayout>
                  <c:x val="-4.4511542070060625E-2"/>
                  <c:y val="4.540409649394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D-4272-AB75-9D9838DB45CD}"/>
                </c:ext>
              </c:extLst>
            </c:dLbl>
            <c:dLbl>
              <c:idx val="8"/>
              <c:layout>
                <c:manualLayout>
                  <c:x val="-2.4080259246312859E-2"/>
                  <c:y val="-3.942703506825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1-4BF9-9820-37A9B1821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Imobiliária'!$E$11:$V$11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Imobiliária'!$E$14:$V$14</c:f>
              <c:numCache>
                <c:formatCode>0.00%</c:formatCode>
                <c:ptCount val="18"/>
                <c:pt idx="0">
                  <c:v>6.2632755524343942E-2</c:v>
                </c:pt>
                <c:pt idx="1">
                  <c:v>5.4748808658671537E-2</c:v>
                </c:pt>
                <c:pt idx="2">
                  <c:v>6.0341344814633276E-2</c:v>
                </c:pt>
                <c:pt idx="3">
                  <c:v>6.0152684394820709E-2</c:v>
                </c:pt>
                <c:pt idx="4">
                  <c:v>5.9811918393147812E-2</c:v>
                </c:pt>
                <c:pt idx="5">
                  <c:v>6.4370771809180938E-2</c:v>
                </c:pt>
                <c:pt idx="6">
                  <c:v>6.1287173683490265E-2</c:v>
                </c:pt>
                <c:pt idx="7">
                  <c:v>5.6656852786510212E-2</c:v>
                </c:pt>
                <c:pt idx="8">
                  <c:v>7.8971436326432623E-2</c:v>
                </c:pt>
                <c:pt idx="9">
                  <c:v>5.3226699542599391E-2</c:v>
                </c:pt>
                <c:pt idx="10">
                  <c:v>6.8836779266985088E-2</c:v>
                </c:pt>
                <c:pt idx="11">
                  <c:v>6.8690511764690307E-2</c:v>
                </c:pt>
                <c:pt idx="12">
                  <c:v>7.0245970951135855E-2</c:v>
                </c:pt>
                <c:pt idx="13">
                  <c:v>8.0855105035636574E-2</c:v>
                </c:pt>
                <c:pt idx="14">
                  <c:v>7.3304167241858786E-2</c:v>
                </c:pt>
                <c:pt idx="15">
                  <c:v>7.2900200707255031E-2</c:v>
                </c:pt>
                <c:pt idx="16">
                  <c:v>6.9322124659211296E-2</c:v>
                </c:pt>
                <c:pt idx="17">
                  <c:v>7.506280739781053E-2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32-43B9-844F-1B9C4ED92213}"/>
            </c:ext>
          </c:extLst>
        </c:ser>
        <c:ser>
          <c:idx val="1"/>
          <c:order val="2"/>
          <c:tx>
            <c:strRef>
              <c:f>'Carteira Imobiliária'!$C$15</c:f>
              <c:strCache>
                <c:ptCount val="1"/>
                <c:pt idx="0">
                  <c:v>Vacância Financeira Ajustada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Imobiliária'!$E$11:$V$11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Imobiliária'!$E$15:$V$15</c:f>
              <c:numCache>
                <c:formatCode>0.00%</c:formatCode>
                <c:ptCount val="18"/>
                <c:pt idx="0">
                  <c:v>0.12076655849834149</c:v>
                </c:pt>
                <c:pt idx="1">
                  <c:v>0.1244054336367772</c:v>
                </c:pt>
                <c:pt idx="2">
                  <c:v>0.11573015300111773</c:v>
                </c:pt>
                <c:pt idx="3">
                  <c:v>0.11071609531393117</c:v>
                </c:pt>
                <c:pt idx="4">
                  <c:v>0.10231499110194216</c:v>
                </c:pt>
                <c:pt idx="5">
                  <c:v>9.7475080843261466E-2</c:v>
                </c:pt>
                <c:pt idx="6">
                  <c:v>9.4314572951150547E-2</c:v>
                </c:pt>
                <c:pt idx="7">
                  <c:v>7.9884092039534393E-2</c:v>
                </c:pt>
                <c:pt idx="8">
                  <c:v>0.10214979100988492</c:v>
                </c:pt>
                <c:pt idx="9">
                  <c:v>0.14304544089609603</c:v>
                </c:pt>
                <c:pt idx="10">
                  <c:v>0.14544752868493105</c:v>
                </c:pt>
                <c:pt idx="11">
                  <c:v>0.13495622513059713</c:v>
                </c:pt>
                <c:pt idx="12">
                  <c:v>0.16056271578468817</c:v>
                </c:pt>
                <c:pt idx="13">
                  <c:v>0.17048090684470596</c:v>
                </c:pt>
                <c:pt idx="14">
                  <c:v>0.17074342644639601</c:v>
                </c:pt>
                <c:pt idx="15">
                  <c:v>0.16704239662724568</c:v>
                </c:pt>
                <c:pt idx="16">
                  <c:v>0.10190870565762189</c:v>
                </c:pt>
                <c:pt idx="17">
                  <c:v>7.506280739781053E-2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5-4F00-8F29-C90B66D64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807343"/>
        <c:axId val="1170914063"/>
      </c:line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  <c:max val="0.18000000000000002"/>
          <c:min val="0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0755821613168"/>
          <c:y val="0.91875861050974239"/>
          <c:w val="0.77072686867099771"/>
          <c:h val="7.4790184721792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5413207209052E-2"/>
          <c:y val="4.7305171412782676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'Carteira Imobiliária'!$C$32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Imobiliária'!$E$29:$V$29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Imobiliária'!$E$32:$V$32</c:f>
              <c:numCache>
                <c:formatCode>0.00%</c:formatCode>
                <c:ptCount val="18"/>
                <c:pt idx="0">
                  <c:v>0.34409542036807728</c:v>
                </c:pt>
                <c:pt idx="1">
                  <c:v>0.35085145646272281</c:v>
                </c:pt>
                <c:pt idx="2">
                  <c:v>0.35305264122864216</c:v>
                </c:pt>
                <c:pt idx="3">
                  <c:v>0.35486628924939284</c:v>
                </c:pt>
                <c:pt idx="4">
                  <c:v>0.34492675140481033</c:v>
                </c:pt>
                <c:pt idx="5">
                  <c:v>0.34510478986305615</c:v>
                </c:pt>
                <c:pt idx="6">
                  <c:v>0.34381853135852064</c:v>
                </c:pt>
                <c:pt idx="7">
                  <c:v>0.34074435114597518</c:v>
                </c:pt>
                <c:pt idx="8">
                  <c:v>0.34826535661764269</c:v>
                </c:pt>
                <c:pt idx="9">
                  <c:v>0.40794437729747801</c:v>
                </c:pt>
                <c:pt idx="10">
                  <c:v>0.41852003624938577</c:v>
                </c:pt>
                <c:pt idx="11">
                  <c:v>0.41924209209410213</c:v>
                </c:pt>
                <c:pt idx="12">
                  <c:v>0.41816315208126809</c:v>
                </c:pt>
                <c:pt idx="13">
                  <c:v>0.41635977076156699</c:v>
                </c:pt>
                <c:pt idx="14">
                  <c:v>0.41515730702240883</c:v>
                </c:pt>
                <c:pt idx="15">
                  <c:v>0.51131535616967716</c:v>
                </c:pt>
                <c:pt idx="16">
                  <c:v>0.51493183327358794</c:v>
                </c:pt>
                <c:pt idx="17">
                  <c:v>0.51117424342634465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B-41A5-9864-2A299D161BA5}"/>
            </c:ext>
          </c:extLst>
        </c:ser>
        <c:ser>
          <c:idx val="2"/>
          <c:order val="1"/>
          <c:tx>
            <c:strRef>
              <c:f>'Carteira Imobiliária'!$C$31</c:f>
              <c:strCache>
                <c:ptCount val="1"/>
                <c:pt idx="0">
                  <c:v>IGP-M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Imobiliária'!$E$29:$V$29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Imobiliária'!$E$31:$V$31</c:f>
              <c:numCache>
                <c:formatCode>0.00%</c:formatCode>
                <c:ptCount val="18"/>
                <c:pt idx="0">
                  <c:v>0.63950892010601645</c:v>
                </c:pt>
                <c:pt idx="1">
                  <c:v>0.63257982195997853</c:v>
                </c:pt>
                <c:pt idx="2">
                  <c:v>0.63027590525988164</c:v>
                </c:pt>
                <c:pt idx="3">
                  <c:v>0.62851771750815877</c:v>
                </c:pt>
                <c:pt idx="4">
                  <c:v>0.63845725784559515</c:v>
                </c:pt>
                <c:pt idx="5">
                  <c:v>0.63815111339323971</c:v>
                </c:pt>
                <c:pt idx="6">
                  <c:v>0.63953114797228761</c:v>
                </c:pt>
                <c:pt idx="7">
                  <c:v>0.64215004512719998</c:v>
                </c:pt>
                <c:pt idx="8">
                  <c:v>0.63425147994311781</c:v>
                </c:pt>
                <c:pt idx="9">
                  <c:v>0.57515394569300682</c:v>
                </c:pt>
                <c:pt idx="10">
                  <c:v>0.58147996375061417</c:v>
                </c:pt>
                <c:pt idx="11">
                  <c:v>0.58075790790589787</c:v>
                </c:pt>
                <c:pt idx="12">
                  <c:v>0.58183684791873191</c:v>
                </c:pt>
                <c:pt idx="13">
                  <c:v>0.58364022923843306</c:v>
                </c:pt>
                <c:pt idx="14">
                  <c:v>0.58484269297759128</c:v>
                </c:pt>
                <c:pt idx="15">
                  <c:v>0.48868464383032284</c:v>
                </c:pt>
                <c:pt idx="16">
                  <c:v>0.48506816672641201</c:v>
                </c:pt>
                <c:pt idx="17">
                  <c:v>0.48882575657365529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B-41A5-9864-2A299D161BA5}"/>
            </c:ext>
          </c:extLst>
        </c:ser>
        <c:ser>
          <c:idx val="1"/>
          <c:order val="2"/>
          <c:tx>
            <c:strRef>
              <c:f>'Carteira Imobiliária'!$C$33</c:f>
              <c:strCache>
                <c:ptCount val="1"/>
                <c:pt idx="0">
                  <c:v>INPC</c:v>
                </c:pt>
              </c:strCache>
            </c:strRef>
          </c:tx>
          <c:spPr>
            <a:solidFill>
              <a:srgbClr val="01184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26228537302371E-3"/>
                  <c:y val="-3.98879090430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4-46B9-ADF7-393A4E79C03B}"/>
                </c:ext>
              </c:extLst>
            </c:dLbl>
            <c:dLbl>
              <c:idx val="1"/>
              <c:layout>
                <c:manualLayout>
                  <c:x val="0"/>
                  <c:y val="-3.102392925567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4-46B9-ADF7-393A4E79C03B}"/>
                </c:ext>
              </c:extLst>
            </c:dLbl>
            <c:dLbl>
              <c:idx val="2"/>
              <c:layout>
                <c:manualLayout>
                  <c:x val="0"/>
                  <c:y val="-2.215994946833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4-46B9-ADF7-393A4E79C03B}"/>
                </c:ext>
              </c:extLst>
            </c:dLbl>
            <c:dLbl>
              <c:idx val="3"/>
              <c:layout>
                <c:manualLayout>
                  <c:x val="-9.6293933972011284E-17"/>
                  <c:y val="-3.102392925567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4-46B9-ADF7-393A4E79C03B}"/>
                </c:ext>
              </c:extLst>
            </c:dLbl>
            <c:dLbl>
              <c:idx val="9"/>
              <c:layout>
                <c:manualLayout>
                  <c:x val="-2.6413517876672961E-3"/>
                  <c:y val="-4.422190342214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D2-4C17-8A6C-63206ED8BE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2-4C17-8A6C-63206ED8BE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3-493D-B524-571FE0F1324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A-4D23-8466-C5B17757D9A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5-4093-9BFF-B502ED80AED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5-4093-9BFF-B502ED80AED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1-43E6-940D-5C3383653F2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1-4DC7-A668-FF5B0A8CDC6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9-4A0A-BFE2-49C61E34A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Imobiliária'!$E$29:$V$29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Imobiliária'!$E$33:$V$33</c:f>
              <c:numCache>
                <c:formatCode>0.00%</c:formatCode>
                <c:ptCount val="18"/>
                <c:pt idx="0">
                  <c:v>1.6395659525906367E-2</c:v>
                </c:pt>
                <c:pt idx="1">
                  <c:v>1.6568721577298755E-2</c:v>
                </c:pt>
                <c:pt idx="2">
                  <c:v>1.6671453511476208E-2</c:v>
                </c:pt>
                <c:pt idx="3">
                  <c:v>1.6615993242448522E-2</c:v>
                </c:pt>
                <c:pt idx="4">
                  <c:v>1.6615990749594557E-2</c:v>
                </c:pt>
                <c:pt idx="5">
                  <c:v>1.6744096743704195E-2</c:v>
                </c:pt>
                <c:pt idx="6">
                  <c:v>1.6650320669191813E-2</c:v>
                </c:pt>
                <c:pt idx="7">
                  <c:v>1.7105603726824809E-2</c:v>
                </c:pt>
                <c:pt idx="8">
                  <c:v>1.7483163439239561E-2</c:v>
                </c:pt>
                <c:pt idx="9">
                  <c:v>1.6901677009515316E-2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4-46B9-ADF7-393A4E79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577992602108131E-2"/>
          <c:y val="4.2863338439692499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Imobiliária'!$C$37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Imobiliária'!$E$35:$V$35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Imobiliária'!$E$37:$V$37</c:f>
              <c:numCache>
                <c:formatCode>0.00%</c:formatCode>
                <c:ptCount val="18"/>
                <c:pt idx="0">
                  <c:v>0.38846705291874745</c:v>
                </c:pt>
                <c:pt idx="1">
                  <c:v>0.3821884153452641</c:v>
                </c:pt>
                <c:pt idx="2">
                  <c:v>0.37835776499890422</c:v>
                </c:pt>
                <c:pt idx="3">
                  <c:v>0.37743762342127229</c:v>
                </c:pt>
                <c:pt idx="4">
                  <c:v>0.38732257777202067</c:v>
                </c:pt>
                <c:pt idx="5">
                  <c:v>0.38565748255021409</c:v>
                </c:pt>
                <c:pt idx="6">
                  <c:v>0.38845759595203255</c:v>
                </c:pt>
                <c:pt idx="7">
                  <c:v>0.39412278845004328</c:v>
                </c:pt>
                <c:pt idx="8">
                  <c:v>0.40500201014466891</c:v>
                </c:pt>
                <c:pt idx="9">
                  <c:v>0.39609819457152839</c:v>
                </c:pt>
                <c:pt idx="10">
                  <c:v>0.38728136738539304</c:v>
                </c:pt>
                <c:pt idx="11">
                  <c:v>0.38863051192705728</c:v>
                </c:pt>
                <c:pt idx="12">
                  <c:v>0.38867601329029267</c:v>
                </c:pt>
                <c:pt idx="13">
                  <c:v>0.38147275890982513</c:v>
                </c:pt>
                <c:pt idx="14">
                  <c:v>0.37973035604147692</c:v>
                </c:pt>
                <c:pt idx="15">
                  <c:v>0.37864549413643994</c:v>
                </c:pt>
                <c:pt idx="16">
                  <c:v>0.38585724490588891</c:v>
                </c:pt>
                <c:pt idx="17">
                  <c:v>0.38068143631143325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A-447C-BE68-7DF9F60C2161}"/>
            </c:ext>
          </c:extLst>
        </c:ser>
        <c:ser>
          <c:idx val="0"/>
          <c:order val="1"/>
          <c:tx>
            <c:strRef>
              <c:f>'Carteira Imobiliária'!$C$38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Imobiliária'!$E$35:$V$35</c:f>
              <c:numCache>
                <c:formatCode>mmm\-yy</c:formatCode>
                <c:ptCount val="18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  <c:pt idx="15">
                  <c:v>45717</c:v>
                </c:pt>
                <c:pt idx="16">
                  <c:v>45748</c:v>
                </c:pt>
                <c:pt idx="17">
                  <c:v>45778</c:v>
                </c:pt>
              </c:numCache>
            </c:numRef>
          </c:cat>
          <c:val>
            <c:numRef>
              <c:f>'Carteira Imobiliária'!$E$38:$V$38</c:f>
              <c:numCache>
                <c:formatCode>0.00%</c:formatCode>
                <c:ptCount val="18"/>
                <c:pt idx="0">
                  <c:v>0.6115329470812525</c:v>
                </c:pt>
                <c:pt idx="1">
                  <c:v>0.61781158465473585</c:v>
                </c:pt>
                <c:pt idx="2">
                  <c:v>0.62164223500109572</c:v>
                </c:pt>
                <c:pt idx="3">
                  <c:v>0.62256237657872759</c:v>
                </c:pt>
                <c:pt idx="4">
                  <c:v>0.61267742222797927</c:v>
                </c:pt>
                <c:pt idx="5">
                  <c:v>0.61434251744978596</c:v>
                </c:pt>
                <c:pt idx="6">
                  <c:v>0.61154240404796745</c:v>
                </c:pt>
                <c:pt idx="7">
                  <c:v>0.60587721154995677</c:v>
                </c:pt>
                <c:pt idx="8">
                  <c:v>0.59499798985533114</c:v>
                </c:pt>
                <c:pt idx="9">
                  <c:v>0.60390180542847172</c:v>
                </c:pt>
                <c:pt idx="10">
                  <c:v>0.61271863261460702</c:v>
                </c:pt>
                <c:pt idx="11">
                  <c:v>0.61136948807294278</c:v>
                </c:pt>
                <c:pt idx="12">
                  <c:v>0.61132398670970722</c:v>
                </c:pt>
                <c:pt idx="13">
                  <c:v>0.61852724109017476</c:v>
                </c:pt>
                <c:pt idx="14">
                  <c:v>0.62026964395852302</c:v>
                </c:pt>
                <c:pt idx="15">
                  <c:v>0.62135450586356</c:v>
                </c:pt>
                <c:pt idx="16">
                  <c:v>0.61414275509411109</c:v>
                </c:pt>
                <c:pt idx="17">
                  <c:v>0.61931856368856675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A-447C-BE68-7DF9F60C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9013966520268E-3"/>
          <c:y val="3.9699420888385161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Imobiliária'!$C$42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3114159248305E-2"/>
                  <c:y val="-3.570799296711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12-4D19-9EF3-FD2E3A0E016F}"/>
                </c:ext>
              </c:extLst>
            </c:dLbl>
            <c:dLbl>
              <c:idx val="2"/>
              <c:layout>
                <c:manualLayout>
                  <c:x val="0"/>
                  <c:y val="-1.367511866701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Imobiliária'!$E$42:$H$42</c:f>
              <c:numCache>
                <c:formatCode>0.00%</c:formatCode>
                <c:ptCount val="4"/>
                <c:pt idx="0">
                  <c:v>2.3998641688124607E-2</c:v>
                </c:pt>
                <c:pt idx="1">
                  <c:v>5.8131948716858478E-2</c:v>
                </c:pt>
                <c:pt idx="2">
                  <c:v>0.1194004223331295</c:v>
                </c:pt>
                <c:pt idx="3">
                  <c:v>4.9502996054183672E-2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D19-9EF3-FD2E3A0E016F}"/>
            </c:ext>
          </c:extLst>
        </c:ser>
        <c:ser>
          <c:idx val="0"/>
          <c:order val="1"/>
          <c:tx>
            <c:strRef>
              <c:f>'Carteira Imobiliária'!$C$43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054324904621056E-2"/>
                  <c:y val="-7.1415985934237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12-4D19-9EF3-FD2E3A0E016F}"/>
                </c:ext>
              </c:extLst>
            </c:dLbl>
            <c:dLbl>
              <c:idx val="1"/>
              <c:layout>
                <c:manualLayout>
                  <c:x val="2.5615916560689585E-3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2-4D19-9EF3-FD2E3A0E016F}"/>
                </c:ext>
              </c:extLst>
            </c:dLbl>
            <c:dLbl>
              <c:idx val="2"/>
              <c:layout>
                <c:manualLayout>
                  <c:x val="-5.1231833121381052E-3"/>
                  <c:y val="-5.356198945067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Imobiliária'!$E$43:$H$43</c:f>
              <c:numCache>
                <c:formatCode>0.00%</c:formatCode>
                <c:ptCount val="4"/>
                <c:pt idx="0">
                  <c:v>9.5025508144276918E-2</c:v>
                </c:pt>
                <c:pt idx="1">
                  <c:v>0.1977677303515939</c:v>
                </c:pt>
                <c:pt idx="2">
                  <c:v>3.1616250482106867E-2</c:v>
                </c:pt>
                <c:pt idx="3">
                  <c:v>0.21381746252888406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D19-9EF3-FD2E3A0E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9013966520268E-3"/>
          <c:y val="3.9699420888385161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Imobiliária'!$C$48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Imobiliária'!$E$48:$H$48</c:f>
              <c:numCache>
                <c:formatCode>0.00%</c:formatCode>
                <c:ptCount val="4"/>
                <c:pt idx="0">
                  <c:v>0.10412237274974873</c:v>
                </c:pt>
                <c:pt idx="1">
                  <c:v>3.6773482606347406E-2</c:v>
                </c:pt>
                <c:pt idx="2">
                  <c:v>6.1428316503004267E-2</c:v>
                </c:pt>
                <c:pt idx="3">
                  <c:v>7.1528827332524983E-2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3-4686-B594-F9C8BDAF666E}"/>
            </c:ext>
          </c:extLst>
        </c:ser>
        <c:ser>
          <c:idx val="0"/>
          <c:order val="1"/>
          <c:tx>
            <c:strRef>
              <c:f>'Carteira Imobiliária'!$C$49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0535274920902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C3-4686-B594-F9C8BDAF666E}"/>
                </c:ext>
              </c:extLst>
            </c:dLbl>
            <c:dLbl>
              <c:idx val="3"/>
              <c:layout>
                <c:manualLayout>
                  <c:x val="-9.3923942371799747E-17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C3-4686-B594-F9C8BDAF6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Imobiliária'!$E$49:$H$49</c:f>
              <c:numCache>
                <c:formatCode>0.00%</c:formatCode>
                <c:ptCount val="4"/>
                <c:pt idx="0">
                  <c:v>2.3486247901220132E-2</c:v>
                </c:pt>
                <c:pt idx="1">
                  <c:v>3.6711701426672023E-2</c:v>
                </c:pt>
                <c:pt idx="2">
                  <c:v>7.8372557214763466E-2</c:v>
                </c:pt>
                <c:pt idx="3">
                  <c:v>2.637271915654767E-2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3-4686-B594-F9C8BDAF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6-49AC-8765-F3ABD3D980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86-49AC-8765-F3ABD3D98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86-49AC-8765-F3ABD3D980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86-49AC-8765-F3ABD3D980D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86-49AC-8765-F3ABD3D980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386-49AC-8765-F3ABD3D980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Mercado'!$C$33:$C$399</c:f>
              <c:numCache>
                <c:formatCode>m/d/yyyy</c:formatCode>
                <c:ptCount val="367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</c:numCache>
            </c:numRef>
          </c:cat>
          <c:val>
            <c:numRef>
              <c:f>'Dados de Mercado'!$G$33:$G$399</c:f>
              <c:numCache>
                <c:formatCode>#,##0.00</c:formatCode>
                <c:ptCount val="367"/>
                <c:pt idx="0">
                  <c:v>1864453.4147619049</c:v>
                </c:pt>
                <c:pt idx="1">
                  <c:v>1864453.4147619049</c:v>
                </c:pt>
                <c:pt idx="2">
                  <c:v>1864453.4147619049</c:v>
                </c:pt>
                <c:pt idx="3">
                  <c:v>1864453.4147619049</c:v>
                </c:pt>
                <c:pt idx="4">
                  <c:v>1864453.4147619049</c:v>
                </c:pt>
                <c:pt idx="5">
                  <c:v>1864453.4147619049</c:v>
                </c:pt>
                <c:pt idx="6">
                  <c:v>1864453.4147619049</c:v>
                </c:pt>
                <c:pt idx="7">
                  <c:v>1864453.4147619049</c:v>
                </c:pt>
                <c:pt idx="8">
                  <c:v>1864453.4147619049</c:v>
                </c:pt>
                <c:pt idx="9">
                  <c:v>1864453.4147619049</c:v>
                </c:pt>
                <c:pt idx="10">
                  <c:v>1864453.4147619049</c:v>
                </c:pt>
                <c:pt idx="11">
                  <c:v>1864453.4147619049</c:v>
                </c:pt>
                <c:pt idx="12">
                  <c:v>1864453.4147619049</c:v>
                </c:pt>
                <c:pt idx="13">
                  <c:v>1864453.4147619049</c:v>
                </c:pt>
                <c:pt idx="14">
                  <c:v>1864453.4147619049</c:v>
                </c:pt>
                <c:pt idx="15">
                  <c:v>1864453.4147619049</c:v>
                </c:pt>
                <c:pt idx="16">
                  <c:v>1864453.4147619049</c:v>
                </c:pt>
                <c:pt idx="17">
                  <c:v>1864453.4147619049</c:v>
                </c:pt>
                <c:pt idx="18">
                  <c:v>1864453.4147619049</c:v>
                </c:pt>
                <c:pt idx="19">
                  <c:v>1864453.4147619049</c:v>
                </c:pt>
                <c:pt idx="20">
                  <c:v>1864453.4147619049</c:v>
                </c:pt>
                <c:pt idx="21">
                  <c:v>1980193.7339999997</c:v>
                </c:pt>
                <c:pt idx="22">
                  <c:v>1980193.7339999997</c:v>
                </c:pt>
                <c:pt idx="23">
                  <c:v>1980193.7339999997</c:v>
                </c:pt>
                <c:pt idx="24">
                  <c:v>1980193.7339999997</c:v>
                </c:pt>
                <c:pt idx="25">
                  <c:v>1980193.7339999997</c:v>
                </c:pt>
                <c:pt idx="26">
                  <c:v>1980193.7339999997</c:v>
                </c:pt>
                <c:pt idx="27">
                  <c:v>1980193.7339999997</c:v>
                </c:pt>
                <c:pt idx="28">
                  <c:v>1980193.7339999997</c:v>
                </c:pt>
                <c:pt idx="29">
                  <c:v>1980193.7339999997</c:v>
                </c:pt>
                <c:pt idx="30">
                  <c:v>1980193.7339999997</c:v>
                </c:pt>
                <c:pt idx="31">
                  <c:v>1980193.7339999997</c:v>
                </c:pt>
                <c:pt idx="32">
                  <c:v>1980193.7339999997</c:v>
                </c:pt>
                <c:pt idx="33">
                  <c:v>1980193.7339999997</c:v>
                </c:pt>
                <c:pt idx="34">
                  <c:v>1980193.7339999997</c:v>
                </c:pt>
                <c:pt idx="35">
                  <c:v>1980193.7339999997</c:v>
                </c:pt>
                <c:pt idx="36">
                  <c:v>1980193.7339999997</c:v>
                </c:pt>
                <c:pt idx="37">
                  <c:v>1980193.7339999997</c:v>
                </c:pt>
                <c:pt idx="38">
                  <c:v>1980193.7339999997</c:v>
                </c:pt>
                <c:pt idx="39">
                  <c:v>1980193.7339999997</c:v>
                </c:pt>
                <c:pt idx="40">
                  <c:v>1980193.7339999997</c:v>
                </c:pt>
                <c:pt idx="41">
                  <c:v>2041859.3499999999</c:v>
                </c:pt>
                <c:pt idx="42">
                  <c:v>2041859.3499999999</c:v>
                </c:pt>
                <c:pt idx="43">
                  <c:v>2041859.3499999999</c:v>
                </c:pt>
                <c:pt idx="44">
                  <c:v>2041859.3499999999</c:v>
                </c:pt>
                <c:pt idx="45">
                  <c:v>2041859.3499999999</c:v>
                </c:pt>
                <c:pt idx="46">
                  <c:v>2041859.3499999999</c:v>
                </c:pt>
                <c:pt idx="47">
                  <c:v>2041859.3499999999</c:v>
                </c:pt>
                <c:pt idx="48">
                  <c:v>2041859.3499999999</c:v>
                </c:pt>
                <c:pt idx="49">
                  <c:v>2041859.3499999999</c:v>
                </c:pt>
                <c:pt idx="50">
                  <c:v>2041859.3499999999</c:v>
                </c:pt>
                <c:pt idx="51">
                  <c:v>2041859.3499999999</c:v>
                </c:pt>
                <c:pt idx="52">
                  <c:v>2041859.3499999999</c:v>
                </c:pt>
                <c:pt idx="53">
                  <c:v>2041859.3499999999</c:v>
                </c:pt>
                <c:pt idx="54">
                  <c:v>2041859.3499999999</c:v>
                </c:pt>
                <c:pt idx="55">
                  <c:v>2041859.3499999999</c:v>
                </c:pt>
                <c:pt idx="56">
                  <c:v>2041859.3499999999</c:v>
                </c:pt>
                <c:pt idx="57">
                  <c:v>2041859.3499999999</c:v>
                </c:pt>
                <c:pt idx="58">
                  <c:v>2041859.3499999999</c:v>
                </c:pt>
                <c:pt idx="59">
                  <c:v>2041859.3499999999</c:v>
                </c:pt>
                <c:pt idx="60">
                  <c:v>2601844.1335</c:v>
                </c:pt>
                <c:pt idx="61">
                  <c:v>2601844.1335</c:v>
                </c:pt>
                <c:pt idx="62">
                  <c:v>2601844.1335</c:v>
                </c:pt>
                <c:pt idx="63">
                  <c:v>2601844.1335</c:v>
                </c:pt>
                <c:pt idx="64">
                  <c:v>2601844.1335</c:v>
                </c:pt>
                <c:pt idx="65">
                  <c:v>2601844.1335</c:v>
                </c:pt>
                <c:pt idx="66">
                  <c:v>2601844.1335</c:v>
                </c:pt>
                <c:pt idx="67">
                  <c:v>2601844.1335</c:v>
                </c:pt>
                <c:pt idx="68">
                  <c:v>2601844.1335</c:v>
                </c:pt>
                <c:pt idx="69">
                  <c:v>2601844.1335</c:v>
                </c:pt>
                <c:pt idx="70">
                  <c:v>2601844.1335</c:v>
                </c:pt>
                <c:pt idx="71">
                  <c:v>2601844.1335</c:v>
                </c:pt>
                <c:pt idx="72">
                  <c:v>2601844.1335</c:v>
                </c:pt>
                <c:pt idx="73">
                  <c:v>2601844.1335</c:v>
                </c:pt>
                <c:pt idx="74">
                  <c:v>2601844.1335</c:v>
                </c:pt>
                <c:pt idx="75">
                  <c:v>2601844.1335</c:v>
                </c:pt>
                <c:pt idx="76">
                  <c:v>2601844.1335</c:v>
                </c:pt>
                <c:pt idx="77">
                  <c:v>2601844.1335</c:v>
                </c:pt>
                <c:pt idx="78">
                  <c:v>2601844.1335</c:v>
                </c:pt>
                <c:pt idx="79">
                  <c:v>2601844.1335</c:v>
                </c:pt>
                <c:pt idx="80">
                  <c:v>2088208.1709090909</c:v>
                </c:pt>
                <c:pt idx="81">
                  <c:v>2088208.1709090909</c:v>
                </c:pt>
                <c:pt idx="82">
                  <c:v>2088208.1709090909</c:v>
                </c:pt>
                <c:pt idx="83">
                  <c:v>2088208.1709090909</c:v>
                </c:pt>
                <c:pt idx="84">
                  <c:v>2088208.1709090909</c:v>
                </c:pt>
                <c:pt idx="85">
                  <c:v>2088208.1709090909</c:v>
                </c:pt>
                <c:pt idx="86">
                  <c:v>2088208.1709090909</c:v>
                </c:pt>
                <c:pt idx="87">
                  <c:v>2088208.1709090909</c:v>
                </c:pt>
                <c:pt idx="88">
                  <c:v>2088208.1709090909</c:v>
                </c:pt>
                <c:pt idx="89">
                  <c:v>2088208.1709090909</c:v>
                </c:pt>
                <c:pt idx="90">
                  <c:v>2088208.1709090909</c:v>
                </c:pt>
                <c:pt idx="91">
                  <c:v>2088208.1709090909</c:v>
                </c:pt>
                <c:pt idx="92">
                  <c:v>2088208.1709090909</c:v>
                </c:pt>
                <c:pt idx="93">
                  <c:v>2088208.1709090909</c:v>
                </c:pt>
                <c:pt idx="94">
                  <c:v>2088208.1709090909</c:v>
                </c:pt>
                <c:pt idx="95">
                  <c:v>2088208.1709090909</c:v>
                </c:pt>
                <c:pt idx="96">
                  <c:v>2088208.1709090909</c:v>
                </c:pt>
                <c:pt idx="97">
                  <c:v>2088208.1709090909</c:v>
                </c:pt>
                <c:pt idx="98">
                  <c:v>2088208.1709090909</c:v>
                </c:pt>
                <c:pt idx="99">
                  <c:v>2088208.1709090909</c:v>
                </c:pt>
                <c:pt idx="100">
                  <c:v>2088208.1709090909</c:v>
                </c:pt>
                <c:pt idx="101">
                  <c:v>2088208.1709090909</c:v>
                </c:pt>
                <c:pt idx="102">
                  <c:v>3330686.4694736847</c:v>
                </c:pt>
                <c:pt idx="103">
                  <c:v>3330686.4694736847</c:v>
                </c:pt>
                <c:pt idx="104">
                  <c:v>3330686.4694736847</c:v>
                </c:pt>
                <c:pt idx="105">
                  <c:v>3330686.4694736847</c:v>
                </c:pt>
                <c:pt idx="106">
                  <c:v>3330686.4694736847</c:v>
                </c:pt>
                <c:pt idx="107">
                  <c:v>3330686.4694736847</c:v>
                </c:pt>
                <c:pt idx="108">
                  <c:v>3330686.4694736847</c:v>
                </c:pt>
                <c:pt idx="109">
                  <c:v>3330686.4694736847</c:v>
                </c:pt>
                <c:pt idx="110">
                  <c:v>3330686.4694736847</c:v>
                </c:pt>
                <c:pt idx="111">
                  <c:v>3330686.4694736847</c:v>
                </c:pt>
                <c:pt idx="112">
                  <c:v>3330686.4694736847</c:v>
                </c:pt>
                <c:pt idx="113">
                  <c:v>3330686.4694736847</c:v>
                </c:pt>
                <c:pt idx="114">
                  <c:v>3330686.4694736847</c:v>
                </c:pt>
                <c:pt idx="115">
                  <c:v>3330686.4694736847</c:v>
                </c:pt>
                <c:pt idx="116">
                  <c:v>3330686.4694736847</c:v>
                </c:pt>
                <c:pt idx="117">
                  <c:v>3330686.4694736847</c:v>
                </c:pt>
                <c:pt idx="118">
                  <c:v>3330686.4694736847</c:v>
                </c:pt>
                <c:pt idx="119">
                  <c:v>3330686.4694736847</c:v>
                </c:pt>
                <c:pt idx="120">
                  <c:v>3330686.4694736847</c:v>
                </c:pt>
                <c:pt idx="121">
                  <c:v>3866975.7221052623</c:v>
                </c:pt>
                <c:pt idx="122">
                  <c:v>3866975.7221052623</c:v>
                </c:pt>
                <c:pt idx="123">
                  <c:v>3866975.7221052623</c:v>
                </c:pt>
                <c:pt idx="124">
                  <c:v>3866975.7221052623</c:v>
                </c:pt>
                <c:pt idx="125">
                  <c:v>3866975.7221052623</c:v>
                </c:pt>
                <c:pt idx="126">
                  <c:v>3866975.7221052623</c:v>
                </c:pt>
                <c:pt idx="127">
                  <c:v>3866975.7221052623</c:v>
                </c:pt>
                <c:pt idx="128">
                  <c:v>3866975.7221052623</c:v>
                </c:pt>
                <c:pt idx="129">
                  <c:v>3866975.7221052623</c:v>
                </c:pt>
                <c:pt idx="130">
                  <c:v>3866975.7221052623</c:v>
                </c:pt>
                <c:pt idx="131">
                  <c:v>3866975.7221052623</c:v>
                </c:pt>
                <c:pt idx="132">
                  <c:v>3866975.7221052623</c:v>
                </c:pt>
                <c:pt idx="133">
                  <c:v>3866975.7221052623</c:v>
                </c:pt>
                <c:pt idx="134">
                  <c:v>3866975.7221052623</c:v>
                </c:pt>
                <c:pt idx="135">
                  <c:v>3866975.7221052623</c:v>
                </c:pt>
                <c:pt idx="136">
                  <c:v>3866975.7221052623</c:v>
                </c:pt>
                <c:pt idx="137">
                  <c:v>3866975.7221052623</c:v>
                </c:pt>
                <c:pt idx="138">
                  <c:v>3866975.7221052623</c:v>
                </c:pt>
                <c:pt idx="139">
                  <c:v>3866975.7221052623</c:v>
                </c:pt>
                <c:pt idx="140">
                  <c:v>2995321.7713043476</c:v>
                </c:pt>
                <c:pt idx="141">
                  <c:v>2995321.7713043476</c:v>
                </c:pt>
                <c:pt idx="142">
                  <c:v>2995321.7713043476</c:v>
                </c:pt>
                <c:pt idx="143">
                  <c:v>2995321.7713043476</c:v>
                </c:pt>
                <c:pt idx="144">
                  <c:v>2995321.7713043476</c:v>
                </c:pt>
                <c:pt idx="145">
                  <c:v>2995321.7713043476</c:v>
                </c:pt>
                <c:pt idx="146">
                  <c:v>2995321.7713043476</c:v>
                </c:pt>
                <c:pt idx="147">
                  <c:v>2995321.7713043476</c:v>
                </c:pt>
                <c:pt idx="148">
                  <c:v>2995321.7713043476</c:v>
                </c:pt>
                <c:pt idx="149">
                  <c:v>2995321.7713043476</c:v>
                </c:pt>
                <c:pt idx="150">
                  <c:v>2995321.7713043476</c:v>
                </c:pt>
                <c:pt idx="151">
                  <c:v>2995321.7713043476</c:v>
                </c:pt>
                <c:pt idx="152">
                  <c:v>2995321.7713043476</c:v>
                </c:pt>
                <c:pt idx="153">
                  <c:v>2995321.7713043476</c:v>
                </c:pt>
                <c:pt idx="154">
                  <c:v>2995321.7713043476</c:v>
                </c:pt>
                <c:pt idx="155">
                  <c:v>2995321.7713043476</c:v>
                </c:pt>
                <c:pt idx="156">
                  <c:v>2995321.7713043476</c:v>
                </c:pt>
                <c:pt idx="157">
                  <c:v>2995321.7713043476</c:v>
                </c:pt>
                <c:pt idx="158">
                  <c:v>2995321.7713043476</c:v>
                </c:pt>
                <c:pt idx="159">
                  <c:v>2995321.7713043476</c:v>
                </c:pt>
                <c:pt idx="160">
                  <c:v>2995321.7713043476</c:v>
                </c:pt>
                <c:pt idx="161">
                  <c:v>2995321.7713043476</c:v>
                </c:pt>
                <c:pt idx="162">
                  <c:v>2995321.7713043476</c:v>
                </c:pt>
                <c:pt idx="163">
                  <c:v>1837978.8823809521</c:v>
                </c:pt>
                <c:pt idx="164">
                  <c:v>1837978.8823809521</c:v>
                </c:pt>
                <c:pt idx="165">
                  <c:v>1837978.8823809521</c:v>
                </c:pt>
                <c:pt idx="166">
                  <c:v>1837978.8823809521</c:v>
                </c:pt>
                <c:pt idx="167">
                  <c:v>1837978.8823809521</c:v>
                </c:pt>
                <c:pt idx="168">
                  <c:v>1837978.8823809521</c:v>
                </c:pt>
                <c:pt idx="169">
                  <c:v>1837978.8823809521</c:v>
                </c:pt>
                <c:pt idx="170">
                  <c:v>1837978.8823809521</c:v>
                </c:pt>
                <c:pt idx="171">
                  <c:v>1837978.8823809521</c:v>
                </c:pt>
                <c:pt idx="172">
                  <c:v>1837978.8823809521</c:v>
                </c:pt>
                <c:pt idx="173">
                  <c:v>1837978.8823809521</c:v>
                </c:pt>
                <c:pt idx="174">
                  <c:v>1837978.8823809521</c:v>
                </c:pt>
                <c:pt idx="175">
                  <c:v>1837978.8823809521</c:v>
                </c:pt>
                <c:pt idx="176">
                  <c:v>1837978.8823809521</c:v>
                </c:pt>
                <c:pt idx="177">
                  <c:v>1837978.8823809521</c:v>
                </c:pt>
                <c:pt idx="178">
                  <c:v>1837978.8823809521</c:v>
                </c:pt>
                <c:pt idx="179">
                  <c:v>1837978.8823809521</c:v>
                </c:pt>
                <c:pt idx="180">
                  <c:v>1837978.8823809521</c:v>
                </c:pt>
                <c:pt idx="181">
                  <c:v>1837978.8823809521</c:v>
                </c:pt>
                <c:pt idx="182">
                  <c:v>1837978.8823809521</c:v>
                </c:pt>
                <c:pt idx="183">
                  <c:v>1837978.8823809521</c:v>
                </c:pt>
                <c:pt idx="184">
                  <c:v>1643554.4459090906</c:v>
                </c:pt>
                <c:pt idx="185">
                  <c:v>1643554.4459090906</c:v>
                </c:pt>
                <c:pt idx="186">
                  <c:v>1643554.4459090906</c:v>
                </c:pt>
                <c:pt idx="187">
                  <c:v>1643554.4459090906</c:v>
                </c:pt>
                <c:pt idx="188">
                  <c:v>1643554.4459090906</c:v>
                </c:pt>
                <c:pt idx="189">
                  <c:v>1643554.4459090906</c:v>
                </c:pt>
                <c:pt idx="190">
                  <c:v>1643554.4459090906</c:v>
                </c:pt>
                <c:pt idx="191">
                  <c:v>1643554.4459090906</c:v>
                </c:pt>
                <c:pt idx="192">
                  <c:v>1643554.4459090906</c:v>
                </c:pt>
                <c:pt idx="193">
                  <c:v>1643554.4459090906</c:v>
                </c:pt>
                <c:pt idx="194">
                  <c:v>1643554.4459090906</c:v>
                </c:pt>
                <c:pt idx="195">
                  <c:v>1643554.4459090906</c:v>
                </c:pt>
                <c:pt idx="196">
                  <c:v>1643554.4459090906</c:v>
                </c:pt>
                <c:pt idx="197">
                  <c:v>1643554.4459090906</c:v>
                </c:pt>
                <c:pt idx="198">
                  <c:v>1643554.4459090906</c:v>
                </c:pt>
                <c:pt idx="199">
                  <c:v>1643554.4459090906</c:v>
                </c:pt>
                <c:pt idx="200">
                  <c:v>1643554.4459090906</c:v>
                </c:pt>
                <c:pt idx="201">
                  <c:v>1643554.4459090906</c:v>
                </c:pt>
                <c:pt idx="202">
                  <c:v>1643554.4459090906</c:v>
                </c:pt>
                <c:pt idx="203">
                  <c:v>1643554.4459090906</c:v>
                </c:pt>
                <c:pt idx="204">
                  <c:v>1643554.4459090906</c:v>
                </c:pt>
                <c:pt idx="205">
                  <c:v>1643554.4459090906</c:v>
                </c:pt>
                <c:pt idx="206">
                  <c:v>2119974.4043478258</c:v>
                </c:pt>
                <c:pt idx="207">
                  <c:v>2119974.4043478258</c:v>
                </c:pt>
                <c:pt idx="208">
                  <c:v>2119974.4043478258</c:v>
                </c:pt>
                <c:pt idx="209">
                  <c:v>2119974.4043478258</c:v>
                </c:pt>
                <c:pt idx="210">
                  <c:v>2119974.4043478258</c:v>
                </c:pt>
                <c:pt idx="211">
                  <c:v>2119974.4043478258</c:v>
                </c:pt>
                <c:pt idx="212">
                  <c:v>2119974.4043478258</c:v>
                </c:pt>
                <c:pt idx="213">
                  <c:v>2119974.4043478258</c:v>
                </c:pt>
                <c:pt idx="214">
                  <c:v>2119974.4043478258</c:v>
                </c:pt>
                <c:pt idx="215">
                  <c:v>2119974.4043478258</c:v>
                </c:pt>
                <c:pt idx="216">
                  <c:v>2119974.4043478258</c:v>
                </c:pt>
                <c:pt idx="217">
                  <c:v>2119974.4043478258</c:v>
                </c:pt>
                <c:pt idx="218">
                  <c:v>2119974.4043478258</c:v>
                </c:pt>
                <c:pt idx="219">
                  <c:v>2119974.4043478258</c:v>
                </c:pt>
                <c:pt idx="220">
                  <c:v>2119974.4043478258</c:v>
                </c:pt>
                <c:pt idx="221">
                  <c:v>2119974.4043478258</c:v>
                </c:pt>
                <c:pt idx="222">
                  <c:v>2119974.4043478258</c:v>
                </c:pt>
                <c:pt idx="223">
                  <c:v>2119974.4043478258</c:v>
                </c:pt>
                <c:pt idx="224">
                  <c:v>2119974.4043478258</c:v>
                </c:pt>
                <c:pt idx="225">
                  <c:v>2119974.4043478258</c:v>
                </c:pt>
                <c:pt idx="226">
                  <c:v>2119974.4043478258</c:v>
                </c:pt>
                <c:pt idx="227">
                  <c:v>2119974.4043478258</c:v>
                </c:pt>
                <c:pt idx="228">
                  <c:v>2119974.4043478258</c:v>
                </c:pt>
                <c:pt idx="229">
                  <c:v>1660499.4194999996</c:v>
                </c:pt>
                <c:pt idx="230">
                  <c:v>1660499.4194999996</c:v>
                </c:pt>
                <c:pt idx="231">
                  <c:v>1660499.4194999996</c:v>
                </c:pt>
                <c:pt idx="232">
                  <c:v>1660499.4194999996</c:v>
                </c:pt>
                <c:pt idx="233">
                  <c:v>1660499.4194999996</c:v>
                </c:pt>
                <c:pt idx="234">
                  <c:v>1660499.4194999996</c:v>
                </c:pt>
                <c:pt idx="235">
                  <c:v>1660499.4194999996</c:v>
                </c:pt>
                <c:pt idx="236">
                  <c:v>1660499.4194999996</c:v>
                </c:pt>
                <c:pt idx="237">
                  <c:v>1660499.4194999996</c:v>
                </c:pt>
                <c:pt idx="238">
                  <c:v>1660499.4194999996</c:v>
                </c:pt>
                <c:pt idx="239">
                  <c:v>1660499.4194999996</c:v>
                </c:pt>
                <c:pt idx="240">
                  <c:v>1660499.4194999996</c:v>
                </c:pt>
                <c:pt idx="241">
                  <c:v>1660499.4194999996</c:v>
                </c:pt>
                <c:pt idx="242">
                  <c:v>1660499.4194999996</c:v>
                </c:pt>
                <c:pt idx="243">
                  <c:v>1660499.4194999996</c:v>
                </c:pt>
                <c:pt idx="244">
                  <c:v>1660499.4194999996</c:v>
                </c:pt>
                <c:pt idx="245">
                  <c:v>1660499.4194999996</c:v>
                </c:pt>
                <c:pt idx="246">
                  <c:v>1660499.4194999996</c:v>
                </c:pt>
                <c:pt idx="247">
                  <c:v>1660499.4194999996</c:v>
                </c:pt>
                <c:pt idx="248">
                  <c:v>1660499.4194999996</c:v>
                </c:pt>
                <c:pt idx="249">
                  <c:v>1026464.7861904763</c:v>
                </c:pt>
                <c:pt idx="250">
                  <c:v>1026464.7861904763</c:v>
                </c:pt>
                <c:pt idx="251">
                  <c:v>1026464.7861904763</c:v>
                </c:pt>
                <c:pt idx="252">
                  <c:v>1026464.7861904763</c:v>
                </c:pt>
                <c:pt idx="253">
                  <c:v>1026464.7861904763</c:v>
                </c:pt>
                <c:pt idx="254">
                  <c:v>1026464.7861904763</c:v>
                </c:pt>
                <c:pt idx="255">
                  <c:v>1026464.7861904763</c:v>
                </c:pt>
                <c:pt idx="256">
                  <c:v>1026464.7861904763</c:v>
                </c:pt>
                <c:pt idx="257">
                  <c:v>1026464.7861904763</c:v>
                </c:pt>
                <c:pt idx="258">
                  <c:v>1026464.7861904763</c:v>
                </c:pt>
                <c:pt idx="259">
                  <c:v>1026464.7861904763</c:v>
                </c:pt>
                <c:pt idx="260">
                  <c:v>1026464.7861904763</c:v>
                </c:pt>
                <c:pt idx="261">
                  <c:v>1026464.7861904763</c:v>
                </c:pt>
                <c:pt idx="262">
                  <c:v>1026464.7861904763</c:v>
                </c:pt>
                <c:pt idx="263">
                  <c:v>1026464.7861904763</c:v>
                </c:pt>
                <c:pt idx="264">
                  <c:v>1026464.7861904763</c:v>
                </c:pt>
                <c:pt idx="265">
                  <c:v>1026464.7861904763</c:v>
                </c:pt>
                <c:pt idx="266">
                  <c:v>1026464.7861904763</c:v>
                </c:pt>
                <c:pt idx="267">
                  <c:v>1026464.7861904763</c:v>
                </c:pt>
                <c:pt idx="268">
                  <c:v>1026464.7861904763</c:v>
                </c:pt>
                <c:pt idx="269">
                  <c:v>1026464.7861904763</c:v>
                </c:pt>
                <c:pt idx="270">
                  <c:v>1245922.4590909092</c:v>
                </c:pt>
                <c:pt idx="271">
                  <c:v>1245922.4590909092</c:v>
                </c:pt>
                <c:pt idx="272">
                  <c:v>1245922.4590909092</c:v>
                </c:pt>
                <c:pt idx="273">
                  <c:v>1245922.4590909092</c:v>
                </c:pt>
                <c:pt idx="274">
                  <c:v>1245922.4590909092</c:v>
                </c:pt>
                <c:pt idx="275">
                  <c:v>1245922.4590909092</c:v>
                </c:pt>
                <c:pt idx="276">
                  <c:v>1245922.4590909092</c:v>
                </c:pt>
                <c:pt idx="277">
                  <c:v>1245922.4590909092</c:v>
                </c:pt>
                <c:pt idx="278">
                  <c:v>1245922.4590909092</c:v>
                </c:pt>
                <c:pt idx="279">
                  <c:v>1245922.4590909092</c:v>
                </c:pt>
                <c:pt idx="280">
                  <c:v>1245922.4590909092</c:v>
                </c:pt>
                <c:pt idx="281">
                  <c:v>1245922.4590909092</c:v>
                </c:pt>
                <c:pt idx="282">
                  <c:v>1245922.4590909092</c:v>
                </c:pt>
                <c:pt idx="283">
                  <c:v>1245922.4590909092</c:v>
                </c:pt>
                <c:pt idx="284">
                  <c:v>1245922.4590909092</c:v>
                </c:pt>
                <c:pt idx="285">
                  <c:v>1245922.4590909092</c:v>
                </c:pt>
                <c:pt idx="286">
                  <c:v>1245922.4590909092</c:v>
                </c:pt>
                <c:pt idx="287">
                  <c:v>1245922.4590909092</c:v>
                </c:pt>
                <c:pt idx="288">
                  <c:v>1245922.4590909092</c:v>
                </c:pt>
                <c:pt idx="289">
                  <c:v>1245922.4590909092</c:v>
                </c:pt>
                <c:pt idx="290">
                  <c:v>1245922.4590909092</c:v>
                </c:pt>
                <c:pt idx="291">
                  <c:v>1245922.4590909092</c:v>
                </c:pt>
                <c:pt idx="292">
                  <c:v>1707991.1030000001</c:v>
                </c:pt>
                <c:pt idx="293">
                  <c:v>1707991.1030000001</c:v>
                </c:pt>
                <c:pt idx="294">
                  <c:v>1707991.1030000001</c:v>
                </c:pt>
                <c:pt idx="295">
                  <c:v>1707991.1030000001</c:v>
                </c:pt>
                <c:pt idx="296">
                  <c:v>1707991.1030000001</c:v>
                </c:pt>
                <c:pt idx="297">
                  <c:v>1707991.1030000001</c:v>
                </c:pt>
                <c:pt idx="298">
                  <c:v>1707991.1030000001</c:v>
                </c:pt>
                <c:pt idx="299">
                  <c:v>1707991.1030000001</c:v>
                </c:pt>
                <c:pt idx="300">
                  <c:v>1707991.1030000001</c:v>
                </c:pt>
                <c:pt idx="301">
                  <c:v>1707991.1030000001</c:v>
                </c:pt>
                <c:pt idx="302">
                  <c:v>1707991.1030000001</c:v>
                </c:pt>
                <c:pt idx="303">
                  <c:v>1707991.1030000001</c:v>
                </c:pt>
                <c:pt idx="304">
                  <c:v>1707991.1030000001</c:v>
                </c:pt>
                <c:pt idx="305">
                  <c:v>1707991.1030000001</c:v>
                </c:pt>
                <c:pt idx="306">
                  <c:v>1707991.1030000001</c:v>
                </c:pt>
                <c:pt idx="307">
                  <c:v>1707991.1030000001</c:v>
                </c:pt>
                <c:pt idx="308">
                  <c:v>1707991.1030000001</c:v>
                </c:pt>
                <c:pt idx="309">
                  <c:v>1707991.1030000001</c:v>
                </c:pt>
                <c:pt idx="310">
                  <c:v>1707991.1030000001</c:v>
                </c:pt>
                <c:pt idx="311">
                  <c:v>1707991.1030000001</c:v>
                </c:pt>
                <c:pt idx="312">
                  <c:v>2089116.540526316</c:v>
                </c:pt>
                <c:pt idx="313">
                  <c:v>2089116.540526316</c:v>
                </c:pt>
                <c:pt idx="314">
                  <c:v>2089116.540526316</c:v>
                </c:pt>
                <c:pt idx="315">
                  <c:v>2089116.540526316</c:v>
                </c:pt>
                <c:pt idx="316">
                  <c:v>2089116.540526316</c:v>
                </c:pt>
                <c:pt idx="317">
                  <c:v>2089116.540526316</c:v>
                </c:pt>
                <c:pt idx="318">
                  <c:v>2089116.540526316</c:v>
                </c:pt>
                <c:pt idx="319">
                  <c:v>2089116.540526316</c:v>
                </c:pt>
                <c:pt idx="320">
                  <c:v>2089116.540526316</c:v>
                </c:pt>
                <c:pt idx="321">
                  <c:v>2089116.540526316</c:v>
                </c:pt>
                <c:pt idx="322">
                  <c:v>2089116.540526316</c:v>
                </c:pt>
                <c:pt idx="323">
                  <c:v>2089116.540526316</c:v>
                </c:pt>
                <c:pt idx="324">
                  <c:v>2089116.540526316</c:v>
                </c:pt>
                <c:pt idx="325">
                  <c:v>2089116.540526316</c:v>
                </c:pt>
                <c:pt idx="326">
                  <c:v>2089116.540526316</c:v>
                </c:pt>
                <c:pt idx="327">
                  <c:v>2089116.540526316</c:v>
                </c:pt>
                <c:pt idx="328">
                  <c:v>2089116.540526316</c:v>
                </c:pt>
                <c:pt idx="329">
                  <c:v>2089116.540526316</c:v>
                </c:pt>
                <c:pt idx="330">
                  <c:v>2089116.540526316</c:v>
                </c:pt>
                <c:pt idx="331">
                  <c:v>1811170.47</c:v>
                </c:pt>
                <c:pt idx="332">
                  <c:v>1811170.47</c:v>
                </c:pt>
                <c:pt idx="333">
                  <c:v>1811170.47</c:v>
                </c:pt>
                <c:pt idx="334">
                  <c:v>1811170.47</c:v>
                </c:pt>
                <c:pt idx="335">
                  <c:v>1811170.47</c:v>
                </c:pt>
                <c:pt idx="336">
                  <c:v>1811170.47</c:v>
                </c:pt>
                <c:pt idx="337">
                  <c:v>1811170.47</c:v>
                </c:pt>
                <c:pt idx="338">
                  <c:v>1811170.47</c:v>
                </c:pt>
                <c:pt idx="339">
                  <c:v>1811170.47</c:v>
                </c:pt>
                <c:pt idx="340">
                  <c:v>1811170.47</c:v>
                </c:pt>
                <c:pt idx="341">
                  <c:v>1811170.47</c:v>
                </c:pt>
                <c:pt idx="342">
                  <c:v>1811170.47</c:v>
                </c:pt>
                <c:pt idx="343">
                  <c:v>1811170.47</c:v>
                </c:pt>
                <c:pt idx="344">
                  <c:v>1811170.47</c:v>
                </c:pt>
                <c:pt idx="345">
                  <c:v>1811170.47</c:v>
                </c:pt>
                <c:pt idx="346">
                  <c:v>1811170.47</c:v>
                </c:pt>
                <c:pt idx="347">
                  <c:v>1811170.47</c:v>
                </c:pt>
                <c:pt idx="348">
                  <c:v>1811170.47</c:v>
                </c:pt>
                <c:pt idx="349">
                  <c:v>1811170.47</c:v>
                </c:pt>
                <c:pt idx="350">
                  <c:v>1811170.47</c:v>
                </c:pt>
                <c:pt idx="351">
                  <c:v>1811170.47</c:v>
                </c:pt>
                <c:pt idx="352">
                  <c:v>1811170.47</c:v>
                </c:pt>
                <c:pt idx="353">
                  <c:v>1344466.37</c:v>
                </c:pt>
                <c:pt idx="354">
                  <c:v>1344466.37</c:v>
                </c:pt>
                <c:pt idx="355">
                  <c:v>1344466.37</c:v>
                </c:pt>
                <c:pt idx="356">
                  <c:v>1344466.37</c:v>
                </c:pt>
                <c:pt idx="357">
                  <c:v>1344466.37</c:v>
                </c:pt>
                <c:pt idx="358">
                  <c:v>1344466.37</c:v>
                </c:pt>
                <c:pt idx="359">
                  <c:v>1344466.37</c:v>
                </c:pt>
                <c:pt idx="360">
                  <c:v>1344466.37</c:v>
                </c:pt>
                <c:pt idx="361">
                  <c:v>1344466.37</c:v>
                </c:pt>
                <c:pt idx="362">
                  <c:v>1344466.37</c:v>
                </c:pt>
                <c:pt idx="363">
                  <c:v>1344466.37</c:v>
                </c:pt>
                <c:pt idx="364">
                  <c:v>1344466.37</c:v>
                </c:pt>
                <c:pt idx="365">
                  <c:v>1344466.37</c:v>
                </c:pt>
                <c:pt idx="366">
                  <c:v>1344466.37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4472C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'Dados de Mercado'!$H$33:$H$399</c:f>
              <c:numCache>
                <c:formatCode>[$-416]mmm\-yy;@</c:formatCode>
                <c:ptCount val="367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</c:numCache>
            </c:numRef>
          </c:cat>
          <c:val>
            <c:numRef>
              <c:f>'Dados de Mercado'!$D$33:$D$399</c:f>
              <c:numCache>
                <c:formatCode>#,##0.00</c:formatCode>
                <c:ptCount val="367"/>
                <c:pt idx="0">
                  <c:v>90.1</c:v>
                </c:pt>
                <c:pt idx="1">
                  <c:v>89.9</c:v>
                </c:pt>
                <c:pt idx="2">
                  <c:v>88.6</c:v>
                </c:pt>
                <c:pt idx="3">
                  <c:v>86.79</c:v>
                </c:pt>
                <c:pt idx="4">
                  <c:v>86.94</c:v>
                </c:pt>
                <c:pt idx="5">
                  <c:v>86.12</c:v>
                </c:pt>
                <c:pt idx="6">
                  <c:v>86.2</c:v>
                </c:pt>
                <c:pt idx="7">
                  <c:v>85.84</c:v>
                </c:pt>
                <c:pt idx="8">
                  <c:v>85.95</c:v>
                </c:pt>
                <c:pt idx="9">
                  <c:v>85.12</c:v>
                </c:pt>
                <c:pt idx="10">
                  <c:v>85.1</c:v>
                </c:pt>
                <c:pt idx="11">
                  <c:v>84.95</c:v>
                </c:pt>
                <c:pt idx="12">
                  <c:v>84.25</c:v>
                </c:pt>
                <c:pt idx="13">
                  <c:v>83.9</c:v>
                </c:pt>
                <c:pt idx="14">
                  <c:v>83.52</c:v>
                </c:pt>
                <c:pt idx="15">
                  <c:v>83.94</c:v>
                </c:pt>
                <c:pt idx="16">
                  <c:v>83.62</c:v>
                </c:pt>
                <c:pt idx="17">
                  <c:v>82.8</c:v>
                </c:pt>
                <c:pt idx="18">
                  <c:v>81.93</c:v>
                </c:pt>
                <c:pt idx="19">
                  <c:v>82</c:v>
                </c:pt>
                <c:pt idx="20">
                  <c:v>84.18</c:v>
                </c:pt>
                <c:pt idx="21">
                  <c:v>86.2</c:v>
                </c:pt>
                <c:pt idx="22">
                  <c:v>85.54</c:v>
                </c:pt>
                <c:pt idx="23">
                  <c:v>85.1</c:v>
                </c:pt>
                <c:pt idx="24">
                  <c:v>84.89</c:v>
                </c:pt>
                <c:pt idx="25">
                  <c:v>84.93</c:v>
                </c:pt>
                <c:pt idx="26">
                  <c:v>84.34</c:v>
                </c:pt>
                <c:pt idx="27">
                  <c:v>83.01</c:v>
                </c:pt>
                <c:pt idx="28">
                  <c:v>83.82</c:v>
                </c:pt>
                <c:pt idx="29">
                  <c:v>83.96</c:v>
                </c:pt>
                <c:pt idx="30">
                  <c:v>84.12</c:v>
                </c:pt>
                <c:pt idx="31">
                  <c:v>82.49</c:v>
                </c:pt>
                <c:pt idx="32">
                  <c:v>82.54</c:v>
                </c:pt>
                <c:pt idx="33">
                  <c:v>82.29</c:v>
                </c:pt>
                <c:pt idx="34">
                  <c:v>81.87</c:v>
                </c:pt>
                <c:pt idx="35">
                  <c:v>82.66</c:v>
                </c:pt>
                <c:pt idx="36">
                  <c:v>82.97</c:v>
                </c:pt>
                <c:pt idx="37">
                  <c:v>83.56</c:v>
                </c:pt>
                <c:pt idx="38">
                  <c:v>85.28</c:v>
                </c:pt>
                <c:pt idx="39">
                  <c:v>84.15</c:v>
                </c:pt>
                <c:pt idx="40">
                  <c:v>83.7</c:v>
                </c:pt>
                <c:pt idx="41">
                  <c:v>85.1</c:v>
                </c:pt>
                <c:pt idx="42">
                  <c:v>84</c:v>
                </c:pt>
                <c:pt idx="43">
                  <c:v>84.12</c:v>
                </c:pt>
                <c:pt idx="44">
                  <c:v>83.57</c:v>
                </c:pt>
                <c:pt idx="45">
                  <c:v>82.18</c:v>
                </c:pt>
                <c:pt idx="46">
                  <c:v>83.79</c:v>
                </c:pt>
                <c:pt idx="47">
                  <c:v>83.4</c:v>
                </c:pt>
                <c:pt idx="48">
                  <c:v>83.01</c:v>
                </c:pt>
                <c:pt idx="49">
                  <c:v>83.99</c:v>
                </c:pt>
                <c:pt idx="50">
                  <c:v>82</c:v>
                </c:pt>
                <c:pt idx="51">
                  <c:v>81.7</c:v>
                </c:pt>
                <c:pt idx="52">
                  <c:v>81</c:v>
                </c:pt>
                <c:pt idx="53">
                  <c:v>80.349999999999994</c:v>
                </c:pt>
                <c:pt idx="54">
                  <c:v>80.19</c:v>
                </c:pt>
                <c:pt idx="55">
                  <c:v>79.8</c:v>
                </c:pt>
                <c:pt idx="56">
                  <c:v>79.930000000000007</c:v>
                </c:pt>
                <c:pt idx="57">
                  <c:v>80.599999999999994</c:v>
                </c:pt>
                <c:pt idx="58">
                  <c:v>81.400000000000006</c:v>
                </c:pt>
                <c:pt idx="59">
                  <c:v>75.7</c:v>
                </c:pt>
                <c:pt idx="60">
                  <c:v>77.44</c:v>
                </c:pt>
                <c:pt idx="61">
                  <c:v>77.97</c:v>
                </c:pt>
                <c:pt idx="62">
                  <c:v>76.19</c:v>
                </c:pt>
                <c:pt idx="63">
                  <c:v>75.97</c:v>
                </c:pt>
                <c:pt idx="64">
                  <c:v>76.25</c:v>
                </c:pt>
                <c:pt idx="65">
                  <c:v>75.150000000000006</c:v>
                </c:pt>
                <c:pt idx="66">
                  <c:v>75</c:v>
                </c:pt>
                <c:pt idx="67">
                  <c:v>74.25</c:v>
                </c:pt>
                <c:pt idx="68">
                  <c:v>73.03</c:v>
                </c:pt>
                <c:pt idx="69">
                  <c:v>72.2</c:v>
                </c:pt>
                <c:pt idx="70">
                  <c:v>72.400000000000006</c:v>
                </c:pt>
                <c:pt idx="71">
                  <c:v>70.83</c:v>
                </c:pt>
                <c:pt idx="72">
                  <c:v>71.44</c:v>
                </c:pt>
                <c:pt idx="73">
                  <c:v>71.8</c:v>
                </c:pt>
                <c:pt idx="74">
                  <c:v>72.040000000000006</c:v>
                </c:pt>
                <c:pt idx="75">
                  <c:v>71.599999999999994</c:v>
                </c:pt>
                <c:pt idx="76">
                  <c:v>71.75</c:v>
                </c:pt>
                <c:pt idx="77">
                  <c:v>72</c:v>
                </c:pt>
                <c:pt idx="78">
                  <c:v>72.08</c:v>
                </c:pt>
                <c:pt idx="79">
                  <c:v>71.510000000000005</c:v>
                </c:pt>
                <c:pt idx="80">
                  <c:v>74.900000000000006</c:v>
                </c:pt>
                <c:pt idx="81">
                  <c:v>72.900000000000006</c:v>
                </c:pt>
                <c:pt idx="82">
                  <c:v>72.98</c:v>
                </c:pt>
                <c:pt idx="83">
                  <c:v>72.45</c:v>
                </c:pt>
                <c:pt idx="84">
                  <c:v>74.52</c:v>
                </c:pt>
                <c:pt idx="85">
                  <c:v>75.3</c:v>
                </c:pt>
                <c:pt idx="86">
                  <c:v>75.819999999999993</c:v>
                </c:pt>
                <c:pt idx="87">
                  <c:v>75.81</c:v>
                </c:pt>
                <c:pt idx="88">
                  <c:v>76.7</c:v>
                </c:pt>
                <c:pt idx="89">
                  <c:v>78.84</c:v>
                </c:pt>
                <c:pt idx="90">
                  <c:v>78.099999999999994</c:v>
                </c:pt>
                <c:pt idx="91">
                  <c:v>79.489999999999995</c:v>
                </c:pt>
                <c:pt idx="92">
                  <c:v>79.84</c:v>
                </c:pt>
                <c:pt idx="93">
                  <c:v>79.14</c:v>
                </c:pt>
                <c:pt idx="94">
                  <c:v>79.02</c:v>
                </c:pt>
                <c:pt idx="95">
                  <c:v>79.989999999999995</c:v>
                </c:pt>
                <c:pt idx="96">
                  <c:v>79.260000000000005</c:v>
                </c:pt>
                <c:pt idx="97">
                  <c:v>80.25</c:v>
                </c:pt>
                <c:pt idx="98">
                  <c:v>81.400000000000006</c:v>
                </c:pt>
                <c:pt idx="99">
                  <c:v>81.45</c:v>
                </c:pt>
                <c:pt idx="100">
                  <c:v>80.209999999999994</c:v>
                </c:pt>
                <c:pt idx="101">
                  <c:v>80.5</c:v>
                </c:pt>
                <c:pt idx="102">
                  <c:v>83.5</c:v>
                </c:pt>
                <c:pt idx="103">
                  <c:v>81.5</c:v>
                </c:pt>
                <c:pt idx="104">
                  <c:v>81.2</c:v>
                </c:pt>
                <c:pt idx="105">
                  <c:v>80.64</c:v>
                </c:pt>
                <c:pt idx="106">
                  <c:v>76.02</c:v>
                </c:pt>
                <c:pt idx="107">
                  <c:v>75.599999999999994</c:v>
                </c:pt>
                <c:pt idx="108">
                  <c:v>76.3</c:v>
                </c:pt>
                <c:pt idx="109">
                  <c:v>77.11</c:v>
                </c:pt>
                <c:pt idx="110">
                  <c:v>75.77</c:v>
                </c:pt>
                <c:pt idx="111">
                  <c:v>75.400000000000006</c:v>
                </c:pt>
                <c:pt idx="112">
                  <c:v>73.89</c:v>
                </c:pt>
                <c:pt idx="113">
                  <c:v>74.47</c:v>
                </c:pt>
                <c:pt idx="114">
                  <c:v>75.55</c:v>
                </c:pt>
                <c:pt idx="115">
                  <c:v>76.150000000000006</c:v>
                </c:pt>
                <c:pt idx="116">
                  <c:v>76.03</c:v>
                </c:pt>
                <c:pt idx="117">
                  <c:v>75.7</c:v>
                </c:pt>
                <c:pt idx="118">
                  <c:v>75.5</c:v>
                </c:pt>
                <c:pt idx="119">
                  <c:v>78.86</c:v>
                </c:pt>
                <c:pt idx="120">
                  <c:v>80.97</c:v>
                </c:pt>
                <c:pt idx="121">
                  <c:v>82.99</c:v>
                </c:pt>
                <c:pt idx="122">
                  <c:v>83.56</c:v>
                </c:pt>
                <c:pt idx="123">
                  <c:v>85.11</c:v>
                </c:pt>
                <c:pt idx="124">
                  <c:v>86.34</c:v>
                </c:pt>
                <c:pt idx="125">
                  <c:v>85.3</c:v>
                </c:pt>
                <c:pt idx="126">
                  <c:v>83.66</c:v>
                </c:pt>
                <c:pt idx="127">
                  <c:v>81.92</c:v>
                </c:pt>
                <c:pt idx="128">
                  <c:v>79.599999999999994</c:v>
                </c:pt>
                <c:pt idx="129">
                  <c:v>79.3</c:v>
                </c:pt>
                <c:pt idx="130">
                  <c:v>76.8</c:v>
                </c:pt>
                <c:pt idx="131">
                  <c:v>77.22</c:v>
                </c:pt>
                <c:pt idx="132">
                  <c:v>78.19</c:v>
                </c:pt>
                <c:pt idx="133">
                  <c:v>77.81</c:v>
                </c:pt>
                <c:pt idx="134">
                  <c:v>79.5</c:v>
                </c:pt>
                <c:pt idx="135">
                  <c:v>81.86</c:v>
                </c:pt>
                <c:pt idx="136">
                  <c:v>80.319999999999993</c:v>
                </c:pt>
                <c:pt idx="137">
                  <c:v>83.31</c:v>
                </c:pt>
                <c:pt idx="138">
                  <c:v>86.29</c:v>
                </c:pt>
                <c:pt idx="139">
                  <c:v>89.26</c:v>
                </c:pt>
                <c:pt idx="140">
                  <c:v>91.1</c:v>
                </c:pt>
                <c:pt idx="141">
                  <c:v>91.48</c:v>
                </c:pt>
                <c:pt idx="142">
                  <c:v>91.6</c:v>
                </c:pt>
                <c:pt idx="143">
                  <c:v>91.6</c:v>
                </c:pt>
                <c:pt idx="144">
                  <c:v>91.9</c:v>
                </c:pt>
                <c:pt idx="145">
                  <c:v>91.25</c:v>
                </c:pt>
                <c:pt idx="146">
                  <c:v>90.73</c:v>
                </c:pt>
                <c:pt idx="147">
                  <c:v>92.12</c:v>
                </c:pt>
                <c:pt idx="148">
                  <c:v>92</c:v>
                </c:pt>
                <c:pt idx="149">
                  <c:v>96.5</c:v>
                </c:pt>
                <c:pt idx="150">
                  <c:v>92.48</c:v>
                </c:pt>
                <c:pt idx="151">
                  <c:v>92</c:v>
                </c:pt>
                <c:pt idx="152">
                  <c:v>91.61</c:v>
                </c:pt>
                <c:pt idx="153">
                  <c:v>91</c:v>
                </c:pt>
                <c:pt idx="154">
                  <c:v>90.38</c:v>
                </c:pt>
                <c:pt idx="155">
                  <c:v>90</c:v>
                </c:pt>
                <c:pt idx="156">
                  <c:v>94.46</c:v>
                </c:pt>
                <c:pt idx="157">
                  <c:v>95.48</c:v>
                </c:pt>
                <c:pt idx="158">
                  <c:v>95.92</c:v>
                </c:pt>
                <c:pt idx="159">
                  <c:v>96.14</c:v>
                </c:pt>
                <c:pt idx="160">
                  <c:v>96.57</c:v>
                </c:pt>
                <c:pt idx="161">
                  <c:v>96.08</c:v>
                </c:pt>
                <c:pt idx="162">
                  <c:v>95.87</c:v>
                </c:pt>
                <c:pt idx="163">
                  <c:v>99.97</c:v>
                </c:pt>
                <c:pt idx="164">
                  <c:v>100.29</c:v>
                </c:pt>
                <c:pt idx="165">
                  <c:v>100.35</c:v>
                </c:pt>
                <c:pt idx="166">
                  <c:v>101.35</c:v>
                </c:pt>
                <c:pt idx="167">
                  <c:v>102.11</c:v>
                </c:pt>
                <c:pt idx="168">
                  <c:v>101.62</c:v>
                </c:pt>
                <c:pt idx="169">
                  <c:v>102.05</c:v>
                </c:pt>
                <c:pt idx="170">
                  <c:v>102.4</c:v>
                </c:pt>
                <c:pt idx="171">
                  <c:v>102.86</c:v>
                </c:pt>
                <c:pt idx="172">
                  <c:v>102.05</c:v>
                </c:pt>
                <c:pt idx="173">
                  <c:v>102.99</c:v>
                </c:pt>
                <c:pt idx="174">
                  <c:v>103.01</c:v>
                </c:pt>
                <c:pt idx="175">
                  <c:v>102.76</c:v>
                </c:pt>
                <c:pt idx="176">
                  <c:v>103.64</c:v>
                </c:pt>
                <c:pt idx="177">
                  <c:v>103.48</c:v>
                </c:pt>
                <c:pt idx="178">
                  <c:v>103.55</c:v>
                </c:pt>
                <c:pt idx="179">
                  <c:v>103.31</c:v>
                </c:pt>
                <c:pt idx="180">
                  <c:v>104.7</c:v>
                </c:pt>
                <c:pt idx="181">
                  <c:v>103.6</c:v>
                </c:pt>
                <c:pt idx="182">
                  <c:v>104.2</c:v>
                </c:pt>
                <c:pt idx="183">
                  <c:v>103.31</c:v>
                </c:pt>
                <c:pt idx="184">
                  <c:v>105.45</c:v>
                </c:pt>
                <c:pt idx="185">
                  <c:v>105.32</c:v>
                </c:pt>
                <c:pt idx="186">
                  <c:v>103.52</c:v>
                </c:pt>
                <c:pt idx="187">
                  <c:v>104.43</c:v>
                </c:pt>
                <c:pt idx="188">
                  <c:v>103.88</c:v>
                </c:pt>
                <c:pt idx="189">
                  <c:v>103.05</c:v>
                </c:pt>
                <c:pt idx="190">
                  <c:v>103</c:v>
                </c:pt>
                <c:pt idx="191">
                  <c:v>102.6</c:v>
                </c:pt>
                <c:pt idx="192">
                  <c:v>102.13</c:v>
                </c:pt>
                <c:pt idx="193">
                  <c:v>102.1</c:v>
                </c:pt>
                <c:pt idx="194">
                  <c:v>102.44</c:v>
                </c:pt>
                <c:pt idx="195">
                  <c:v>102.29</c:v>
                </c:pt>
                <c:pt idx="196">
                  <c:v>102.17</c:v>
                </c:pt>
                <c:pt idx="197">
                  <c:v>101.76</c:v>
                </c:pt>
                <c:pt idx="198">
                  <c:v>101.66</c:v>
                </c:pt>
                <c:pt idx="199">
                  <c:v>101.99</c:v>
                </c:pt>
                <c:pt idx="200">
                  <c:v>102.05</c:v>
                </c:pt>
                <c:pt idx="201">
                  <c:v>102.11</c:v>
                </c:pt>
                <c:pt idx="202">
                  <c:v>102.35</c:v>
                </c:pt>
                <c:pt idx="203">
                  <c:v>102.8</c:v>
                </c:pt>
                <c:pt idx="204">
                  <c:v>102.3</c:v>
                </c:pt>
                <c:pt idx="205">
                  <c:v>102.9</c:v>
                </c:pt>
                <c:pt idx="206">
                  <c:v>104.17</c:v>
                </c:pt>
                <c:pt idx="207">
                  <c:v>103.6</c:v>
                </c:pt>
                <c:pt idx="208">
                  <c:v>103.39</c:v>
                </c:pt>
                <c:pt idx="209">
                  <c:v>102.9</c:v>
                </c:pt>
                <c:pt idx="210">
                  <c:v>104.44</c:v>
                </c:pt>
                <c:pt idx="211">
                  <c:v>104.67</c:v>
                </c:pt>
                <c:pt idx="212">
                  <c:v>104.7</c:v>
                </c:pt>
                <c:pt idx="213">
                  <c:v>104.69</c:v>
                </c:pt>
                <c:pt idx="214">
                  <c:v>104.48</c:v>
                </c:pt>
                <c:pt idx="215">
                  <c:v>104.42</c:v>
                </c:pt>
                <c:pt idx="216">
                  <c:v>104.2</c:v>
                </c:pt>
                <c:pt idx="217">
                  <c:v>104.39</c:v>
                </c:pt>
                <c:pt idx="218">
                  <c:v>104.75</c:v>
                </c:pt>
                <c:pt idx="219">
                  <c:v>103.69</c:v>
                </c:pt>
                <c:pt idx="220">
                  <c:v>103.99</c:v>
                </c:pt>
                <c:pt idx="221">
                  <c:v>103.87</c:v>
                </c:pt>
                <c:pt idx="222">
                  <c:v>103.35</c:v>
                </c:pt>
                <c:pt idx="223">
                  <c:v>103.47</c:v>
                </c:pt>
                <c:pt idx="224">
                  <c:v>103.9</c:v>
                </c:pt>
                <c:pt idx="225">
                  <c:v>101.71</c:v>
                </c:pt>
                <c:pt idx="226">
                  <c:v>100.98</c:v>
                </c:pt>
                <c:pt idx="227">
                  <c:v>100.49</c:v>
                </c:pt>
                <c:pt idx="228">
                  <c:v>102.3</c:v>
                </c:pt>
                <c:pt idx="229">
                  <c:v>105.01</c:v>
                </c:pt>
                <c:pt idx="230">
                  <c:v>103.99</c:v>
                </c:pt>
                <c:pt idx="231">
                  <c:v>103.62</c:v>
                </c:pt>
                <c:pt idx="232">
                  <c:v>103.55</c:v>
                </c:pt>
                <c:pt idx="233">
                  <c:v>103.8</c:v>
                </c:pt>
                <c:pt idx="234">
                  <c:v>104.11</c:v>
                </c:pt>
                <c:pt idx="235">
                  <c:v>104.77</c:v>
                </c:pt>
                <c:pt idx="236">
                  <c:v>104.92</c:v>
                </c:pt>
                <c:pt idx="237">
                  <c:v>104.69</c:v>
                </c:pt>
                <c:pt idx="238">
                  <c:v>103.55</c:v>
                </c:pt>
                <c:pt idx="239">
                  <c:v>105.18</c:v>
                </c:pt>
                <c:pt idx="240">
                  <c:v>105.16</c:v>
                </c:pt>
                <c:pt idx="241">
                  <c:v>105.76</c:v>
                </c:pt>
                <c:pt idx="242">
                  <c:v>106.47</c:v>
                </c:pt>
                <c:pt idx="243">
                  <c:v>106.7</c:v>
                </c:pt>
                <c:pt idx="244">
                  <c:v>107.43</c:v>
                </c:pt>
                <c:pt idx="245">
                  <c:v>106.15</c:v>
                </c:pt>
                <c:pt idx="246">
                  <c:v>106.55</c:v>
                </c:pt>
                <c:pt idx="247">
                  <c:v>106.5</c:v>
                </c:pt>
                <c:pt idx="248">
                  <c:v>107.19</c:v>
                </c:pt>
                <c:pt idx="249">
                  <c:v>107.87</c:v>
                </c:pt>
                <c:pt idx="250">
                  <c:v>107.1</c:v>
                </c:pt>
                <c:pt idx="251">
                  <c:v>106.5</c:v>
                </c:pt>
                <c:pt idx="252">
                  <c:v>107.11</c:v>
                </c:pt>
                <c:pt idx="253">
                  <c:v>107</c:v>
                </c:pt>
                <c:pt idx="254">
                  <c:v>107.49</c:v>
                </c:pt>
                <c:pt idx="255">
                  <c:v>108.16</c:v>
                </c:pt>
                <c:pt idx="256">
                  <c:v>108.1</c:v>
                </c:pt>
                <c:pt idx="257">
                  <c:v>108.33</c:v>
                </c:pt>
                <c:pt idx="258">
                  <c:v>108.75</c:v>
                </c:pt>
                <c:pt idx="259">
                  <c:v>108.22</c:v>
                </c:pt>
                <c:pt idx="260">
                  <c:v>107.9</c:v>
                </c:pt>
                <c:pt idx="261">
                  <c:v>108</c:v>
                </c:pt>
                <c:pt idx="262">
                  <c:v>107.82</c:v>
                </c:pt>
                <c:pt idx="263">
                  <c:v>108.99</c:v>
                </c:pt>
                <c:pt idx="264">
                  <c:v>108.6</c:v>
                </c:pt>
                <c:pt idx="265">
                  <c:v>109</c:v>
                </c:pt>
                <c:pt idx="266">
                  <c:v>108.27</c:v>
                </c:pt>
                <c:pt idx="267">
                  <c:v>107.7</c:v>
                </c:pt>
                <c:pt idx="268">
                  <c:v>108.29</c:v>
                </c:pt>
                <c:pt idx="269">
                  <c:v>107.9</c:v>
                </c:pt>
                <c:pt idx="270">
                  <c:v>109.45</c:v>
                </c:pt>
                <c:pt idx="271">
                  <c:v>108.5</c:v>
                </c:pt>
                <c:pt idx="272">
                  <c:v>107.91</c:v>
                </c:pt>
                <c:pt idx="273">
                  <c:v>108.32</c:v>
                </c:pt>
                <c:pt idx="274">
                  <c:v>108.58</c:v>
                </c:pt>
                <c:pt idx="275">
                  <c:v>108.8</c:v>
                </c:pt>
                <c:pt idx="276">
                  <c:v>109.05</c:v>
                </c:pt>
                <c:pt idx="277">
                  <c:v>109</c:v>
                </c:pt>
                <c:pt idx="278">
                  <c:v>108.81</c:v>
                </c:pt>
                <c:pt idx="279">
                  <c:v>109.13</c:v>
                </c:pt>
                <c:pt idx="280">
                  <c:v>108.96</c:v>
                </c:pt>
                <c:pt idx="281">
                  <c:v>109.22</c:v>
                </c:pt>
                <c:pt idx="282">
                  <c:v>109.43</c:v>
                </c:pt>
                <c:pt idx="283">
                  <c:v>108.99</c:v>
                </c:pt>
                <c:pt idx="284">
                  <c:v>109.58</c:v>
                </c:pt>
                <c:pt idx="285">
                  <c:v>109.5</c:v>
                </c:pt>
                <c:pt idx="286">
                  <c:v>110.06</c:v>
                </c:pt>
                <c:pt idx="287">
                  <c:v>110.48</c:v>
                </c:pt>
                <c:pt idx="288">
                  <c:v>109.68</c:v>
                </c:pt>
                <c:pt idx="289">
                  <c:v>109.5</c:v>
                </c:pt>
                <c:pt idx="290">
                  <c:v>109.53</c:v>
                </c:pt>
                <c:pt idx="291">
                  <c:v>109.1</c:v>
                </c:pt>
                <c:pt idx="292">
                  <c:v>110.3</c:v>
                </c:pt>
                <c:pt idx="293">
                  <c:v>109.02</c:v>
                </c:pt>
                <c:pt idx="294">
                  <c:v>109.01</c:v>
                </c:pt>
                <c:pt idx="295">
                  <c:v>109.62</c:v>
                </c:pt>
                <c:pt idx="296">
                  <c:v>109.7</c:v>
                </c:pt>
                <c:pt idx="297">
                  <c:v>110</c:v>
                </c:pt>
                <c:pt idx="298">
                  <c:v>108.79</c:v>
                </c:pt>
                <c:pt idx="299">
                  <c:v>108.78</c:v>
                </c:pt>
                <c:pt idx="300">
                  <c:v>109.14</c:v>
                </c:pt>
                <c:pt idx="301">
                  <c:v>108.6</c:v>
                </c:pt>
                <c:pt idx="302">
                  <c:v>108.99</c:v>
                </c:pt>
                <c:pt idx="303">
                  <c:v>109.1</c:v>
                </c:pt>
                <c:pt idx="304">
                  <c:v>109.99</c:v>
                </c:pt>
                <c:pt idx="305">
                  <c:v>111</c:v>
                </c:pt>
                <c:pt idx="306">
                  <c:v>110.57</c:v>
                </c:pt>
                <c:pt idx="307">
                  <c:v>112.93</c:v>
                </c:pt>
                <c:pt idx="308">
                  <c:v>109.9</c:v>
                </c:pt>
                <c:pt idx="309">
                  <c:v>110</c:v>
                </c:pt>
                <c:pt idx="310">
                  <c:v>109.7</c:v>
                </c:pt>
                <c:pt idx="311">
                  <c:v>108.88</c:v>
                </c:pt>
                <c:pt idx="312">
                  <c:v>110.6</c:v>
                </c:pt>
                <c:pt idx="313">
                  <c:v>109.86</c:v>
                </c:pt>
                <c:pt idx="314">
                  <c:v>109.09</c:v>
                </c:pt>
                <c:pt idx="315">
                  <c:v>109.76</c:v>
                </c:pt>
                <c:pt idx="316">
                  <c:v>110.34</c:v>
                </c:pt>
                <c:pt idx="317">
                  <c:v>109.81</c:v>
                </c:pt>
                <c:pt idx="318">
                  <c:v>108.89</c:v>
                </c:pt>
                <c:pt idx="319">
                  <c:v>108.9</c:v>
                </c:pt>
                <c:pt idx="320">
                  <c:v>107.1</c:v>
                </c:pt>
                <c:pt idx="321">
                  <c:v>106.55</c:v>
                </c:pt>
                <c:pt idx="322">
                  <c:v>107.66</c:v>
                </c:pt>
                <c:pt idx="323">
                  <c:v>107.95</c:v>
                </c:pt>
                <c:pt idx="324">
                  <c:v>107.89</c:v>
                </c:pt>
                <c:pt idx="325">
                  <c:v>107.85</c:v>
                </c:pt>
                <c:pt idx="326">
                  <c:v>109.29</c:v>
                </c:pt>
                <c:pt idx="327">
                  <c:v>109.39</c:v>
                </c:pt>
                <c:pt idx="328">
                  <c:v>109.42</c:v>
                </c:pt>
                <c:pt idx="329">
                  <c:v>110</c:v>
                </c:pt>
                <c:pt idx="330">
                  <c:v>109.85</c:v>
                </c:pt>
                <c:pt idx="331">
                  <c:v>109.99</c:v>
                </c:pt>
                <c:pt idx="332">
                  <c:v>109.47</c:v>
                </c:pt>
                <c:pt idx="333">
                  <c:v>109.4</c:v>
                </c:pt>
                <c:pt idx="334">
                  <c:v>109.25</c:v>
                </c:pt>
                <c:pt idx="335">
                  <c:v>110.36</c:v>
                </c:pt>
                <c:pt idx="336">
                  <c:v>110.5</c:v>
                </c:pt>
                <c:pt idx="337">
                  <c:v>110.48</c:v>
                </c:pt>
                <c:pt idx="338">
                  <c:v>110.7</c:v>
                </c:pt>
                <c:pt idx="339">
                  <c:v>110.88</c:v>
                </c:pt>
                <c:pt idx="340">
                  <c:v>110.7</c:v>
                </c:pt>
                <c:pt idx="341">
                  <c:v>110.85</c:v>
                </c:pt>
                <c:pt idx="342">
                  <c:v>110.99</c:v>
                </c:pt>
                <c:pt idx="343">
                  <c:v>110.79</c:v>
                </c:pt>
                <c:pt idx="344">
                  <c:v>111.49</c:v>
                </c:pt>
                <c:pt idx="345">
                  <c:v>111</c:v>
                </c:pt>
                <c:pt idx="346">
                  <c:v>110.65</c:v>
                </c:pt>
                <c:pt idx="347">
                  <c:v>110.2</c:v>
                </c:pt>
                <c:pt idx="348">
                  <c:v>109.18</c:v>
                </c:pt>
                <c:pt idx="349">
                  <c:v>106.68</c:v>
                </c:pt>
                <c:pt idx="350">
                  <c:v>107.69</c:v>
                </c:pt>
                <c:pt idx="351">
                  <c:v>107.64</c:v>
                </c:pt>
                <c:pt idx="352">
                  <c:v>106.25</c:v>
                </c:pt>
                <c:pt idx="353">
                  <c:v>108</c:v>
                </c:pt>
                <c:pt idx="354">
                  <c:v>106.4</c:v>
                </c:pt>
                <c:pt idx="355">
                  <c:v>106.8</c:v>
                </c:pt>
                <c:pt idx="356">
                  <c:v>106.95</c:v>
                </c:pt>
                <c:pt idx="357">
                  <c:v>106.75</c:v>
                </c:pt>
                <c:pt idx="358">
                  <c:v>104.67</c:v>
                </c:pt>
                <c:pt idx="359">
                  <c:v>105.61</c:v>
                </c:pt>
                <c:pt idx="360">
                  <c:v>105.02</c:v>
                </c:pt>
                <c:pt idx="361">
                  <c:v>105</c:v>
                </c:pt>
                <c:pt idx="362">
                  <c:v>105.1</c:v>
                </c:pt>
                <c:pt idx="363">
                  <c:v>105</c:v>
                </c:pt>
                <c:pt idx="364">
                  <c:v>104.6</c:v>
                </c:pt>
                <c:pt idx="365">
                  <c:v>104</c:v>
                </c:pt>
                <c:pt idx="366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Mercado'!$H$33:$H$399</c:f>
              <c:numCache>
                <c:formatCode>[$-416]mmm\-yy;@</c:formatCode>
                <c:ptCount val="367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</c:numCache>
            </c:numRef>
          </c:cat>
          <c:val>
            <c:numRef>
              <c:f>'Dados de Mercado'!$F$33:$F$399</c:f>
              <c:numCache>
                <c:formatCode>0.00</c:formatCode>
                <c:ptCount val="367"/>
                <c:pt idx="0">
                  <c:v>106.0097301</c:v>
                </c:pt>
                <c:pt idx="1">
                  <c:v>107.18590829999999</c:v>
                </c:pt>
                <c:pt idx="2">
                  <c:v>107.0234952</c:v>
                </c:pt>
                <c:pt idx="3">
                  <c:v>106.9592488</c:v>
                </c:pt>
                <c:pt idx="4">
                  <c:v>106.93974129999999</c:v>
                </c:pt>
                <c:pt idx="5">
                  <c:v>106.88636099999999</c:v>
                </c:pt>
                <c:pt idx="6">
                  <c:v>106.8278389</c:v>
                </c:pt>
                <c:pt idx="7">
                  <c:v>106.7691921</c:v>
                </c:pt>
                <c:pt idx="8">
                  <c:v>106.7092452</c:v>
                </c:pt>
                <c:pt idx="9">
                  <c:v>106.6587972</c:v>
                </c:pt>
                <c:pt idx="10">
                  <c:v>106.60336580000001</c:v>
                </c:pt>
                <c:pt idx="11">
                  <c:v>106.5405592</c:v>
                </c:pt>
                <c:pt idx="12">
                  <c:v>106.4852715</c:v>
                </c:pt>
                <c:pt idx="13">
                  <c:v>106.4257702</c:v>
                </c:pt>
                <c:pt idx="14">
                  <c:v>106.36922250000001</c:v>
                </c:pt>
                <c:pt idx="15">
                  <c:v>106.3100049</c:v>
                </c:pt>
                <c:pt idx="16">
                  <c:v>106.2508194</c:v>
                </c:pt>
                <c:pt idx="17">
                  <c:v>106.1913888</c:v>
                </c:pt>
                <c:pt idx="18">
                  <c:v>106.1328922</c:v>
                </c:pt>
                <c:pt idx="19">
                  <c:v>106.0743688</c:v>
                </c:pt>
                <c:pt idx="20">
                  <c:v>106.0241867</c:v>
                </c:pt>
                <c:pt idx="21">
                  <c:v>105.9707811</c:v>
                </c:pt>
                <c:pt idx="22">
                  <c:v>107.13196929999999</c:v>
                </c:pt>
                <c:pt idx="23">
                  <c:v>107.0012139</c:v>
                </c:pt>
                <c:pt idx="24">
                  <c:v>106.94243880000001</c:v>
                </c:pt>
                <c:pt idx="25">
                  <c:v>106.8771835</c:v>
                </c:pt>
                <c:pt idx="26">
                  <c:v>106.8190938</c:v>
                </c:pt>
                <c:pt idx="27">
                  <c:v>106.7611608</c:v>
                </c:pt>
                <c:pt idx="28">
                  <c:v>106.70224519999999</c:v>
                </c:pt>
                <c:pt idx="29">
                  <c:v>106.6435814</c:v>
                </c:pt>
                <c:pt idx="30">
                  <c:v>106.5851157</c:v>
                </c:pt>
                <c:pt idx="31">
                  <c:v>106.52964160000001</c:v>
                </c:pt>
                <c:pt idx="32">
                  <c:v>106.47136949999999</c:v>
                </c:pt>
                <c:pt idx="33">
                  <c:v>106.41231070000001</c:v>
                </c:pt>
                <c:pt idx="34">
                  <c:v>106.3575195</c:v>
                </c:pt>
                <c:pt idx="35">
                  <c:v>106.3063509</c:v>
                </c:pt>
                <c:pt idx="36">
                  <c:v>106.2478273</c:v>
                </c:pt>
                <c:pt idx="37">
                  <c:v>106.18627619999999</c:v>
                </c:pt>
                <c:pt idx="38">
                  <c:v>106.127814</c:v>
                </c:pt>
                <c:pt idx="39">
                  <c:v>106.0694465</c:v>
                </c:pt>
                <c:pt idx="40">
                  <c:v>106.0110933</c:v>
                </c:pt>
                <c:pt idx="41">
                  <c:v>105.87547240000001</c:v>
                </c:pt>
                <c:pt idx="42">
                  <c:v>107.0606638</c:v>
                </c:pt>
                <c:pt idx="43">
                  <c:v>106.87454049999999</c:v>
                </c:pt>
                <c:pt idx="44">
                  <c:v>106.8930915</c:v>
                </c:pt>
                <c:pt idx="45">
                  <c:v>106.83448370000001</c:v>
                </c:pt>
                <c:pt idx="46">
                  <c:v>106.7994996</c:v>
                </c:pt>
                <c:pt idx="47">
                  <c:v>106.7392699</c:v>
                </c:pt>
                <c:pt idx="48">
                  <c:v>106.6788689</c:v>
                </c:pt>
                <c:pt idx="49">
                  <c:v>106.6203271</c:v>
                </c:pt>
                <c:pt idx="50">
                  <c:v>106.5612672</c:v>
                </c:pt>
                <c:pt idx="51">
                  <c:v>106.5034871</c:v>
                </c:pt>
                <c:pt idx="52">
                  <c:v>106.44398099999999</c:v>
                </c:pt>
                <c:pt idx="53">
                  <c:v>106.38435320000001</c:v>
                </c:pt>
                <c:pt idx="54">
                  <c:v>106.32464520000001</c:v>
                </c:pt>
                <c:pt idx="55">
                  <c:v>106.2648638</c:v>
                </c:pt>
                <c:pt idx="56">
                  <c:v>106.21138860000001</c:v>
                </c:pt>
                <c:pt idx="57">
                  <c:v>106.15069389999999</c:v>
                </c:pt>
                <c:pt idx="58">
                  <c:v>106.1091378</c:v>
                </c:pt>
                <c:pt idx="59">
                  <c:v>106.0466042</c:v>
                </c:pt>
                <c:pt idx="60">
                  <c:v>105.98883259999999</c:v>
                </c:pt>
                <c:pt idx="61">
                  <c:v>107.1809173</c:v>
                </c:pt>
                <c:pt idx="62">
                  <c:v>106.99155639999999</c:v>
                </c:pt>
                <c:pt idx="63">
                  <c:v>106.93074129999999</c:v>
                </c:pt>
                <c:pt idx="64">
                  <c:v>106.9028788</c:v>
                </c:pt>
                <c:pt idx="65">
                  <c:v>106.8457968</c:v>
                </c:pt>
                <c:pt idx="66">
                  <c:v>106.7884652</c:v>
                </c:pt>
                <c:pt idx="67">
                  <c:v>106.73101029999999</c:v>
                </c:pt>
                <c:pt idx="68">
                  <c:v>106.67365599999999</c:v>
                </c:pt>
                <c:pt idx="69">
                  <c:v>106.6162569</c:v>
                </c:pt>
                <c:pt idx="70">
                  <c:v>106.56565999999999</c:v>
                </c:pt>
                <c:pt idx="71">
                  <c:v>106.5238543</c:v>
                </c:pt>
                <c:pt idx="72">
                  <c:v>106.4659158</c:v>
                </c:pt>
                <c:pt idx="73">
                  <c:v>106.4080091</c:v>
                </c:pt>
                <c:pt idx="74">
                  <c:v>106.3500603</c:v>
                </c:pt>
                <c:pt idx="75">
                  <c:v>106.29310599999999</c:v>
                </c:pt>
                <c:pt idx="76">
                  <c:v>106.23963190000001</c:v>
                </c:pt>
                <c:pt idx="77">
                  <c:v>106.17317420000001</c:v>
                </c:pt>
                <c:pt idx="78">
                  <c:v>106.121512</c:v>
                </c:pt>
                <c:pt idx="79">
                  <c:v>106.0627965</c:v>
                </c:pt>
                <c:pt idx="80">
                  <c:v>106.0015923</c:v>
                </c:pt>
                <c:pt idx="81">
                  <c:v>107.20934080000001</c:v>
                </c:pt>
                <c:pt idx="82">
                  <c:v>107.07370760000001</c:v>
                </c:pt>
                <c:pt idx="83">
                  <c:v>107.0211056</c:v>
                </c:pt>
                <c:pt idx="84">
                  <c:v>106.968543</c:v>
                </c:pt>
                <c:pt idx="85">
                  <c:v>106.9129586</c:v>
                </c:pt>
                <c:pt idx="86">
                  <c:v>106.8553785</c:v>
                </c:pt>
                <c:pt idx="87">
                  <c:v>106.8068344</c:v>
                </c:pt>
                <c:pt idx="88">
                  <c:v>106.7544776</c:v>
                </c:pt>
                <c:pt idx="89">
                  <c:v>106.7033342</c:v>
                </c:pt>
                <c:pt idx="90">
                  <c:v>106.6522626</c:v>
                </c:pt>
                <c:pt idx="91">
                  <c:v>106.5999872</c:v>
                </c:pt>
                <c:pt idx="92">
                  <c:v>106.54777660000001</c:v>
                </c:pt>
                <c:pt idx="93">
                  <c:v>106.4956454</c:v>
                </c:pt>
                <c:pt idx="94">
                  <c:v>106.44977799999999</c:v>
                </c:pt>
                <c:pt idx="95">
                  <c:v>106.3971346</c:v>
                </c:pt>
                <c:pt idx="96">
                  <c:v>106.3599093</c:v>
                </c:pt>
                <c:pt idx="97">
                  <c:v>106.3072872</c:v>
                </c:pt>
                <c:pt idx="98">
                  <c:v>106.2379361</c:v>
                </c:pt>
                <c:pt idx="99">
                  <c:v>106.18544319999999</c:v>
                </c:pt>
                <c:pt idx="100">
                  <c:v>106.1299363</c:v>
                </c:pt>
                <c:pt idx="101">
                  <c:v>106.06162519999999</c:v>
                </c:pt>
                <c:pt idx="102">
                  <c:v>105.97374979999999</c:v>
                </c:pt>
                <c:pt idx="103">
                  <c:v>107.15736649999999</c:v>
                </c:pt>
                <c:pt idx="104">
                  <c:v>107.1016807</c:v>
                </c:pt>
                <c:pt idx="105">
                  <c:v>106.9926656</c:v>
                </c:pt>
                <c:pt idx="106">
                  <c:v>106.9315611</c:v>
                </c:pt>
                <c:pt idx="107">
                  <c:v>106.8679123</c:v>
                </c:pt>
                <c:pt idx="108">
                  <c:v>106.80662150000001</c:v>
                </c:pt>
                <c:pt idx="109">
                  <c:v>106.7453661</c:v>
                </c:pt>
                <c:pt idx="110">
                  <c:v>106.68862180000001</c:v>
                </c:pt>
                <c:pt idx="111">
                  <c:v>106.6274849</c:v>
                </c:pt>
                <c:pt idx="112">
                  <c:v>106.5660675</c:v>
                </c:pt>
                <c:pt idx="113">
                  <c:v>106.5124651</c:v>
                </c:pt>
                <c:pt idx="114">
                  <c:v>106.4526453</c:v>
                </c:pt>
                <c:pt idx="115">
                  <c:v>106.3729067</c:v>
                </c:pt>
                <c:pt idx="116">
                  <c:v>106.313705</c:v>
                </c:pt>
                <c:pt idx="117">
                  <c:v>106.26073100000001</c:v>
                </c:pt>
                <c:pt idx="118">
                  <c:v>106.1984976</c:v>
                </c:pt>
                <c:pt idx="119">
                  <c:v>106.13925759999999</c:v>
                </c:pt>
                <c:pt idx="120">
                  <c:v>106.0802479</c:v>
                </c:pt>
                <c:pt idx="121">
                  <c:v>106.02602709999999</c:v>
                </c:pt>
                <c:pt idx="122">
                  <c:v>107.1578027</c:v>
                </c:pt>
                <c:pt idx="123">
                  <c:v>107.096402</c:v>
                </c:pt>
                <c:pt idx="124">
                  <c:v>107.0311569</c:v>
                </c:pt>
                <c:pt idx="125">
                  <c:v>106.9735507</c:v>
                </c:pt>
                <c:pt idx="126">
                  <c:v>106.8952257</c:v>
                </c:pt>
                <c:pt idx="127">
                  <c:v>106.8315801</c:v>
                </c:pt>
                <c:pt idx="128">
                  <c:v>106.74875040000001</c:v>
                </c:pt>
                <c:pt idx="129">
                  <c:v>106.6836308</c:v>
                </c:pt>
                <c:pt idx="130">
                  <c:v>106.61829040000001</c:v>
                </c:pt>
                <c:pt idx="131">
                  <c:v>106.55270969999999</c:v>
                </c:pt>
                <c:pt idx="132">
                  <c:v>106.4936725</c:v>
                </c:pt>
                <c:pt idx="133">
                  <c:v>106.4278656</c:v>
                </c:pt>
                <c:pt idx="134">
                  <c:v>106.362044</c:v>
                </c:pt>
                <c:pt idx="135">
                  <c:v>106.2961572</c:v>
                </c:pt>
                <c:pt idx="136">
                  <c:v>106.22850010000001</c:v>
                </c:pt>
                <c:pt idx="137">
                  <c:v>106.1763342</c:v>
                </c:pt>
                <c:pt idx="138">
                  <c:v>106.11183699999999</c:v>
                </c:pt>
                <c:pt idx="139">
                  <c:v>106.04753049999999</c:v>
                </c:pt>
                <c:pt idx="140">
                  <c:v>105.9799994</c:v>
                </c:pt>
                <c:pt idx="141">
                  <c:v>107.1940822</c:v>
                </c:pt>
                <c:pt idx="142">
                  <c:v>107.2895879</c:v>
                </c:pt>
                <c:pt idx="143">
                  <c:v>107.23835390000001</c:v>
                </c:pt>
                <c:pt idx="144">
                  <c:v>107.1923055</c:v>
                </c:pt>
                <c:pt idx="145">
                  <c:v>107.1340514</c:v>
                </c:pt>
                <c:pt idx="146">
                  <c:v>107.0768494</c:v>
                </c:pt>
                <c:pt idx="147">
                  <c:v>107.0190563</c:v>
                </c:pt>
                <c:pt idx="148">
                  <c:v>106.92096549999999</c:v>
                </c:pt>
                <c:pt idx="149">
                  <c:v>106.8013804</c:v>
                </c:pt>
                <c:pt idx="150">
                  <c:v>106.7440517</c:v>
                </c:pt>
                <c:pt idx="151">
                  <c:v>106.68731440000001</c:v>
                </c:pt>
                <c:pt idx="152">
                  <c:v>106.63341490000001</c:v>
                </c:pt>
                <c:pt idx="153">
                  <c:v>106.5763626</c:v>
                </c:pt>
                <c:pt idx="154">
                  <c:v>106.52041149999999</c:v>
                </c:pt>
                <c:pt idx="155">
                  <c:v>106.4668008</c:v>
                </c:pt>
                <c:pt idx="156">
                  <c:v>106.4130208</c:v>
                </c:pt>
                <c:pt idx="157">
                  <c:v>106.3554977</c:v>
                </c:pt>
                <c:pt idx="158">
                  <c:v>106.2914779</c:v>
                </c:pt>
                <c:pt idx="159">
                  <c:v>106.24403890000001</c:v>
                </c:pt>
                <c:pt idx="160">
                  <c:v>106.1868343</c:v>
                </c:pt>
                <c:pt idx="161">
                  <c:v>106.1344868</c:v>
                </c:pt>
                <c:pt idx="162">
                  <c:v>106.07735529999999</c:v>
                </c:pt>
                <c:pt idx="163">
                  <c:v>106.02512040000001</c:v>
                </c:pt>
                <c:pt idx="164">
                  <c:v>107.19605079999999</c:v>
                </c:pt>
                <c:pt idx="165">
                  <c:v>107.1405804</c:v>
                </c:pt>
                <c:pt idx="166">
                  <c:v>107.0800225</c:v>
                </c:pt>
                <c:pt idx="167">
                  <c:v>107.0178404</c:v>
                </c:pt>
                <c:pt idx="168">
                  <c:v>106.95683270000001</c:v>
                </c:pt>
                <c:pt idx="169">
                  <c:v>106.8960968</c:v>
                </c:pt>
                <c:pt idx="170">
                  <c:v>106.83514289999999</c:v>
                </c:pt>
                <c:pt idx="171">
                  <c:v>106.77670759999999</c:v>
                </c:pt>
                <c:pt idx="172">
                  <c:v>106.7196843</c:v>
                </c:pt>
                <c:pt idx="173">
                  <c:v>106.6600765</c:v>
                </c:pt>
                <c:pt idx="174">
                  <c:v>106.6002786</c:v>
                </c:pt>
                <c:pt idx="175">
                  <c:v>106.540435</c:v>
                </c:pt>
                <c:pt idx="176">
                  <c:v>106.4796633</c:v>
                </c:pt>
                <c:pt idx="177">
                  <c:v>106.41938159999999</c:v>
                </c:pt>
                <c:pt idx="178">
                  <c:v>106.3592084</c:v>
                </c:pt>
                <c:pt idx="179">
                  <c:v>106.29906080000001</c:v>
                </c:pt>
                <c:pt idx="180">
                  <c:v>106.2389328</c:v>
                </c:pt>
                <c:pt idx="181">
                  <c:v>106.1788829</c:v>
                </c:pt>
                <c:pt idx="182">
                  <c:v>106.1269951</c:v>
                </c:pt>
                <c:pt idx="183">
                  <c:v>106.0669901</c:v>
                </c:pt>
                <c:pt idx="184">
                  <c:v>106.0043422</c:v>
                </c:pt>
                <c:pt idx="185">
                  <c:v>107.21318979999999</c:v>
                </c:pt>
                <c:pt idx="186">
                  <c:v>107.2170066</c:v>
                </c:pt>
                <c:pt idx="187">
                  <c:v>107.1680071</c:v>
                </c:pt>
                <c:pt idx="188">
                  <c:v>107.1094721</c:v>
                </c:pt>
                <c:pt idx="189">
                  <c:v>107.04880609999999</c:v>
                </c:pt>
                <c:pt idx="190">
                  <c:v>106.99024420000001</c:v>
                </c:pt>
                <c:pt idx="191">
                  <c:v>106.9315594</c:v>
                </c:pt>
                <c:pt idx="192">
                  <c:v>106.8727552</c:v>
                </c:pt>
                <c:pt idx="193">
                  <c:v>106.8139147</c:v>
                </c:pt>
                <c:pt idx="194">
                  <c:v>106.7583047</c:v>
                </c:pt>
                <c:pt idx="195">
                  <c:v>106.6996066</c:v>
                </c:pt>
                <c:pt idx="196">
                  <c:v>106.6439396</c:v>
                </c:pt>
                <c:pt idx="197">
                  <c:v>106.5850544</c:v>
                </c:pt>
                <c:pt idx="198">
                  <c:v>106.5259784</c:v>
                </c:pt>
                <c:pt idx="199">
                  <c:v>106.4713885</c:v>
                </c:pt>
                <c:pt idx="200">
                  <c:v>106.4121969</c:v>
                </c:pt>
                <c:pt idx="201">
                  <c:v>106.35315490000001</c:v>
                </c:pt>
                <c:pt idx="202">
                  <c:v>106.2935536</c:v>
                </c:pt>
                <c:pt idx="203">
                  <c:v>106.2370248</c:v>
                </c:pt>
                <c:pt idx="204">
                  <c:v>106.15505280000001</c:v>
                </c:pt>
                <c:pt idx="205">
                  <c:v>106.09617729999999</c:v>
                </c:pt>
                <c:pt idx="206">
                  <c:v>106.04209760000001</c:v>
                </c:pt>
                <c:pt idx="207">
                  <c:v>107.2479702</c:v>
                </c:pt>
                <c:pt idx="208">
                  <c:v>107.1910704</c:v>
                </c:pt>
                <c:pt idx="209">
                  <c:v>107.1374891</c:v>
                </c:pt>
                <c:pt idx="210">
                  <c:v>107.07985739999999</c:v>
                </c:pt>
                <c:pt idx="211">
                  <c:v>107.0206373</c:v>
                </c:pt>
                <c:pt idx="212">
                  <c:v>106.96372529999999</c:v>
                </c:pt>
                <c:pt idx="213">
                  <c:v>106.90751950000001</c:v>
                </c:pt>
                <c:pt idx="214">
                  <c:v>106.8541221</c:v>
                </c:pt>
                <c:pt idx="215">
                  <c:v>106.7980204</c:v>
                </c:pt>
                <c:pt idx="216">
                  <c:v>106.74226760000001</c:v>
                </c:pt>
                <c:pt idx="217">
                  <c:v>106.6858804</c:v>
                </c:pt>
                <c:pt idx="218">
                  <c:v>106.62759819999999</c:v>
                </c:pt>
                <c:pt idx="219">
                  <c:v>106.5715124</c:v>
                </c:pt>
                <c:pt idx="220">
                  <c:v>106.51699309999999</c:v>
                </c:pt>
                <c:pt idx="221">
                  <c:v>106.4548344</c:v>
                </c:pt>
                <c:pt idx="222">
                  <c:v>106.3981058</c:v>
                </c:pt>
                <c:pt idx="223">
                  <c:v>106.3413635</c:v>
                </c:pt>
                <c:pt idx="224">
                  <c:v>106.2866365</c:v>
                </c:pt>
                <c:pt idx="225">
                  <c:v>106.2299848</c:v>
                </c:pt>
                <c:pt idx="226">
                  <c:v>106.1838417</c:v>
                </c:pt>
                <c:pt idx="227">
                  <c:v>106.1271064</c:v>
                </c:pt>
                <c:pt idx="228">
                  <c:v>106.0704138</c:v>
                </c:pt>
                <c:pt idx="229">
                  <c:v>106.01122669999999</c:v>
                </c:pt>
                <c:pt idx="230">
                  <c:v>101.9511103</c:v>
                </c:pt>
                <c:pt idx="231">
                  <c:v>101.843187</c:v>
                </c:pt>
                <c:pt idx="232">
                  <c:v>101.7805194</c:v>
                </c:pt>
                <c:pt idx="233">
                  <c:v>101.7182482</c:v>
                </c:pt>
                <c:pt idx="234">
                  <c:v>101.6566023</c:v>
                </c:pt>
                <c:pt idx="235">
                  <c:v>101.60085840000001</c:v>
                </c:pt>
                <c:pt idx="236">
                  <c:v>101.5383436</c:v>
                </c:pt>
                <c:pt idx="237">
                  <c:v>101.476173</c:v>
                </c:pt>
                <c:pt idx="238">
                  <c:v>101.4173696</c:v>
                </c:pt>
                <c:pt idx="239">
                  <c:v>101.35533700000001</c:v>
                </c:pt>
                <c:pt idx="240">
                  <c:v>101.2932005</c:v>
                </c:pt>
                <c:pt idx="241">
                  <c:v>101.232635</c:v>
                </c:pt>
                <c:pt idx="242">
                  <c:v>101.17051739999999</c:v>
                </c:pt>
                <c:pt idx="243">
                  <c:v>101.11198690000001</c:v>
                </c:pt>
                <c:pt idx="244">
                  <c:v>101.0496679</c:v>
                </c:pt>
                <c:pt idx="245">
                  <c:v>100.9850733</c:v>
                </c:pt>
                <c:pt idx="246">
                  <c:v>100.9255509</c:v>
                </c:pt>
                <c:pt idx="247">
                  <c:v>100.8630091</c:v>
                </c:pt>
                <c:pt idx="248">
                  <c:v>100.8007016</c:v>
                </c:pt>
                <c:pt idx="249">
                  <c:v>100.73495990000001</c:v>
                </c:pt>
                <c:pt idx="250">
                  <c:v>101.9271236</c:v>
                </c:pt>
                <c:pt idx="251">
                  <c:v>101.88764209999999</c:v>
                </c:pt>
                <c:pt idx="252">
                  <c:v>101.8394734</c:v>
                </c:pt>
                <c:pt idx="253">
                  <c:v>101.7788482</c:v>
                </c:pt>
                <c:pt idx="254">
                  <c:v>101.7180773</c:v>
                </c:pt>
                <c:pt idx="255">
                  <c:v>101.65787539999999</c:v>
                </c:pt>
                <c:pt idx="256">
                  <c:v>101.5977299</c:v>
                </c:pt>
                <c:pt idx="257">
                  <c:v>101.5697722</c:v>
                </c:pt>
                <c:pt idx="258">
                  <c:v>101.5096271</c:v>
                </c:pt>
                <c:pt idx="259">
                  <c:v>101.45003269999999</c:v>
                </c:pt>
                <c:pt idx="260">
                  <c:v>101.3880432</c:v>
                </c:pt>
                <c:pt idx="261">
                  <c:v>101.3293307</c:v>
                </c:pt>
                <c:pt idx="262">
                  <c:v>101.2688385</c:v>
                </c:pt>
                <c:pt idx="263">
                  <c:v>101.1695988</c:v>
                </c:pt>
                <c:pt idx="264">
                  <c:v>101.1091682</c:v>
                </c:pt>
                <c:pt idx="265">
                  <c:v>101.0463194</c:v>
                </c:pt>
                <c:pt idx="266">
                  <c:v>100.9852818</c:v>
                </c:pt>
                <c:pt idx="267">
                  <c:v>100.92558630000001</c:v>
                </c:pt>
                <c:pt idx="268">
                  <c:v>100.863175</c:v>
                </c:pt>
                <c:pt idx="269">
                  <c:v>100.8024511</c:v>
                </c:pt>
                <c:pt idx="270">
                  <c:v>100.7551083</c:v>
                </c:pt>
                <c:pt idx="271">
                  <c:v>101.9347123</c:v>
                </c:pt>
                <c:pt idx="272">
                  <c:v>101.9912296</c:v>
                </c:pt>
                <c:pt idx="273">
                  <c:v>101.9257932</c:v>
                </c:pt>
                <c:pt idx="274">
                  <c:v>101.8680511</c:v>
                </c:pt>
                <c:pt idx="275">
                  <c:v>101.81246760000001</c:v>
                </c:pt>
                <c:pt idx="276">
                  <c:v>101.7547371</c:v>
                </c:pt>
                <c:pt idx="277">
                  <c:v>101.69622149999999</c:v>
                </c:pt>
                <c:pt idx="278">
                  <c:v>101.6428488</c:v>
                </c:pt>
                <c:pt idx="279">
                  <c:v>101.5913185</c:v>
                </c:pt>
                <c:pt idx="280">
                  <c:v>101.5336131</c:v>
                </c:pt>
                <c:pt idx="281">
                  <c:v>101.4759143</c:v>
                </c:pt>
                <c:pt idx="282">
                  <c:v>101.4182232</c:v>
                </c:pt>
                <c:pt idx="283">
                  <c:v>101.36053750000001</c:v>
                </c:pt>
                <c:pt idx="284">
                  <c:v>101.2979721</c:v>
                </c:pt>
                <c:pt idx="285">
                  <c:v>101.2453804</c:v>
                </c:pt>
                <c:pt idx="286">
                  <c:v>101.18732970000001</c:v>
                </c:pt>
                <c:pt idx="287">
                  <c:v>101.12936790000001</c:v>
                </c:pt>
                <c:pt idx="288">
                  <c:v>101.07174070000001</c:v>
                </c:pt>
                <c:pt idx="289">
                  <c:v>101.0137917</c:v>
                </c:pt>
                <c:pt idx="290">
                  <c:v>100.96523639999999</c:v>
                </c:pt>
                <c:pt idx="291">
                  <c:v>100.90535680000001</c:v>
                </c:pt>
                <c:pt idx="292">
                  <c:v>100.849029</c:v>
                </c:pt>
                <c:pt idx="293">
                  <c:v>102.0724002</c:v>
                </c:pt>
                <c:pt idx="294">
                  <c:v>102.00892399999999</c:v>
                </c:pt>
                <c:pt idx="295">
                  <c:v>101.76381809999999</c:v>
                </c:pt>
                <c:pt idx="296">
                  <c:v>101.7092869</c:v>
                </c:pt>
                <c:pt idx="297">
                  <c:v>101.6547647</c:v>
                </c:pt>
                <c:pt idx="298">
                  <c:v>101.60285639999999</c:v>
                </c:pt>
                <c:pt idx="299">
                  <c:v>101.5472893</c:v>
                </c:pt>
                <c:pt idx="300">
                  <c:v>101.5090541</c:v>
                </c:pt>
                <c:pt idx="301">
                  <c:v>101.4534987</c:v>
                </c:pt>
                <c:pt idx="302">
                  <c:v>101.3979449</c:v>
                </c:pt>
                <c:pt idx="303">
                  <c:v>101.35118079999999</c:v>
                </c:pt>
                <c:pt idx="304">
                  <c:v>101.2952322</c:v>
                </c:pt>
                <c:pt idx="305">
                  <c:v>101.23929459999999</c:v>
                </c:pt>
                <c:pt idx="306">
                  <c:v>101.1743254</c:v>
                </c:pt>
                <c:pt idx="307">
                  <c:v>101.12321780000001</c:v>
                </c:pt>
                <c:pt idx="308">
                  <c:v>101.0669573</c:v>
                </c:pt>
                <c:pt idx="309">
                  <c:v>101.0374482</c:v>
                </c:pt>
                <c:pt idx="310">
                  <c:v>100.98316149999999</c:v>
                </c:pt>
                <c:pt idx="311">
                  <c:v>100.9271213</c:v>
                </c:pt>
                <c:pt idx="312">
                  <c:v>100.87255450000001</c:v>
                </c:pt>
                <c:pt idx="313">
                  <c:v>101.78029189999999</c:v>
                </c:pt>
                <c:pt idx="314">
                  <c:v>101.71389050000001</c:v>
                </c:pt>
                <c:pt idx="315">
                  <c:v>101.65642649999999</c:v>
                </c:pt>
                <c:pt idx="316">
                  <c:v>101.61437960000001</c:v>
                </c:pt>
                <c:pt idx="317">
                  <c:v>101.5715496</c:v>
                </c:pt>
                <c:pt idx="318">
                  <c:v>101.51412139999999</c:v>
                </c:pt>
                <c:pt idx="319">
                  <c:v>101.4566998</c:v>
                </c:pt>
                <c:pt idx="320">
                  <c:v>101.3992909</c:v>
                </c:pt>
                <c:pt idx="321">
                  <c:v>101.3418716</c:v>
                </c:pt>
                <c:pt idx="322">
                  <c:v>101.2844946</c:v>
                </c:pt>
                <c:pt idx="323">
                  <c:v>101.2267265</c:v>
                </c:pt>
                <c:pt idx="324">
                  <c:v>101.16896130000001</c:v>
                </c:pt>
                <c:pt idx="325">
                  <c:v>101.1112155</c:v>
                </c:pt>
                <c:pt idx="326">
                  <c:v>101.06346720000001</c:v>
                </c:pt>
                <c:pt idx="327">
                  <c:v>101.0047907</c:v>
                </c:pt>
                <c:pt idx="328">
                  <c:v>100.9503057</c:v>
                </c:pt>
                <c:pt idx="329">
                  <c:v>100.8916778</c:v>
                </c:pt>
                <c:pt idx="330">
                  <c:v>100.83406530000001</c:v>
                </c:pt>
                <c:pt idx="331">
                  <c:v>100.7744624</c:v>
                </c:pt>
                <c:pt idx="332">
                  <c:v>100.62693729999999</c:v>
                </c:pt>
                <c:pt idx="333">
                  <c:v>100.6311346</c:v>
                </c:pt>
                <c:pt idx="334">
                  <c:v>100.61011360000001</c:v>
                </c:pt>
                <c:pt idx="335">
                  <c:v>100.5891025</c:v>
                </c:pt>
                <c:pt idx="336">
                  <c:v>100.5719709</c:v>
                </c:pt>
                <c:pt idx="337">
                  <c:v>100.50914160000001</c:v>
                </c:pt>
                <c:pt idx="338">
                  <c:v>100.4665395</c:v>
                </c:pt>
                <c:pt idx="339">
                  <c:v>100.44554719999999</c:v>
                </c:pt>
                <c:pt idx="340">
                  <c:v>100.42456489999999</c:v>
                </c:pt>
                <c:pt idx="341">
                  <c:v>100.4035926</c:v>
                </c:pt>
                <c:pt idx="342">
                  <c:v>100.3828671</c:v>
                </c:pt>
                <c:pt idx="343">
                  <c:v>100.3618939</c:v>
                </c:pt>
                <c:pt idx="344">
                  <c:v>100.34093249999999</c:v>
                </c:pt>
                <c:pt idx="345">
                  <c:v>100.3197527</c:v>
                </c:pt>
                <c:pt idx="346">
                  <c:v>100.2570226</c:v>
                </c:pt>
                <c:pt idx="347">
                  <c:v>100.0594151</c:v>
                </c:pt>
                <c:pt idx="348">
                  <c:v>100.038314</c:v>
                </c:pt>
                <c:pt idx="349">
                  <c:v>100.0171898</c:v>
                </c:pt>
                <c:pt idx="350">
                  <c:v>99.995979399999996</c:v>
                </c:pt>
                <c:pt idx="351">
                  <c:v>99.974863999999997</c:v>
                </c:pt>
                <c:pt idx="352">
                  <c:v>99.954075900000007</c:v>
                </c:pt>
                <c:pt idx="353">
                  <c:v>99.911974900000004</c:v>
                </c:pt>
                <c:pt idx="354">
                  <c:v>100.3936578</c:v>
                </c:pt>
                <c:pt idx="355">
                  <c:v>100.5467554</c:v>
                </c:pt>
                <c:pt idx="356">
                  <c:v>100.5126147</c:v>
                </c:pt>
                <c:pt idx="357">
                  <c:v>100.478488</c:v>
                </c:pt>
                <c:pt idx="358">
                  <c:v>100.4443749</c:v>
                </c:pt>
                <c:pt idx="359">
                  <c:v>100.4175711</c:v>
                </c:pt>
                <c:pt idx="360">
                  <c:v>100.3834861</c:v>
                </c:pt>
                <c:pt idx="361">
                  <c:v>100.34936519999999</c:v>
                </c:pt>
                <c:pt idx="362">
                  <c:v>100.3152582</c:v>
                </c:pt>
                <c:pt idx="363">
                  <c:v>100.27957499999999</c:v>
                </c:pt>
                <c:pt idx="364">
                  <c:v>100.2439068</c:v>
                </c:pt>
                <c:pt idx="365">
                  <c:v>100.2082534</c:v>
                </c:pt>
                <c:pt idx="366">
                  <c:v>100.1726153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  <c:max val="45807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255309696"/>
        <c:scaling>
          <c:orientation val="minMax"/>
          <c:max val="115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5"/>
      </c:valAx>
      <c:valAx>
        <c:axId val="295465472"/>
        <c:scaling>
          <c:orientation val="minMax"/>
          <c:min val="700000.00000000012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590711759994353"/>
              <c:y val="0.22635348757342763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99058</xdr:rowOff>
    </xdr:from>
    <xdr:to>
      <xdr:col>3</xdr:col>
      <xdr:colOff>19050</xdr:colOff>
      <xdr:row>6</xdr:row>
      <xdr:rowOff>20452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E620F19C-3F44-6CB5-2A79-97E2339C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280033"/>
          <a:ext cx="1866900" cy="889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131445</xdr:rowOff>
    </xdr:from>
    <xdr:to>
      <xdr:col>2</xdr:col>
      <xdr:colOff>1866900</xdr:colOff>
      <xdr:row>5</xdr:row>
      <xdr:rowOff>94749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FA89022C-1BF4-469B-A3DF-FCD0AD53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1445"/>
          <a:ext cx="1866900" cy="877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133350</xdr:rowOff>
    </xdr:from>
    <xdr:to>
      <xdr:col>3</xdr:col>
      <xdr:colOff>1392555</xdr:colOff>
      <xdr:row>5</xdr:row>
      <xdr:rowOff>134754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9341E77A-828F-46AF-92F2-F1A6E36F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3350"/>
          <a:ext cx="1866900" cy="8967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88599</xdr:colOff>
      <xdr:row>15</xdr:row>
      <xdr:rowOff>91812</xdr:rowOff>
    </xdr:from>
    <xdr:to>
      <xdr:col>10</xdr:col>
      <xdr:colOff>301149</xdr:colOff>
      <xdr:row>15</xdr:row>
      <xdr:rowOff>2971812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EB9E94-4655-4311-9CE7-B2FBD5726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134471</xdr:colOff>
      <xdr:row>33</xdr:row>
      <xdr:rowOff>1871</xdr:rowOff>
    </xdr:from>
    <xdr:to>
      <xdr:col>10</xdr:col>
      <xdr:colOff>499421</xdr:colOff>
      <xdr:row>33</xdr:row>
      <xdr:rowOff>2881871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025B6A-7B8A-4B2F-B3DF-90DED10CE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134472</xdr:colOff>
      <xdr:row>38</xdr:row>
      <xdr:rowOff>0</xdr:rowOff>
    </xdr:from>
    <xdr:ext cx="6480000" cy="2880000"/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29C9766-2F21-4286-BA4F-DA28308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116729</xdr:colOff>
      <xdr:row>44</xdr:row>
      <xdr:rowOff>25397</xdr:rowOff>
    </xdr:from>
    <xdr:ext cx="4957855" cy="2410948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B27467-4513-4B76-B771-71FF916F2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</xdr:col>
      <xdr:colOff>176119</xdr:colOff>
      <xdr:row>50</xdr:row>
      <xdr:rowOff>56030</xdr:rowOff>
    </xdr:from>
    <xdr:ext cx="4957855" cy="2410948"/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3428055-669F-4893-9CBC-6FA9DF1D2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twoCellAnchor editAs="oneCell">
    <xdr:from>
      <xdr:col>0</xdr:col>
      <xdr:colOff>609600</xdr:colOff>
      <xdr:row>0</xdr:row>
      <xdr:rowOff>104775</xdr:rowOff>
    </xdr:from>
    <xdr:to>
      <xdr:col>3</xdr:col>
      <xdr:colOff>1386840</xdr:colOff>
      <xdr:row>5</xdr:row>
      <xdr:rowOff>94749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0D05C0B8-D148-47A7-9876-446EDA62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866900" cy="8929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4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284F1EDD-2713-4B9E-B2FA-2C4CF3F5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4482</xdr:colOff>
      <xdr:row>1</xdr:row>
      <xdr:rowOff>4856</xdr:rowOff>
    </xdr:from>
    <xdr:to>
      <xdr:col>3</xdr:col>
      <xdr:colOff>592231</xdr:colOff>
      <xdr:row>6</xdr:row>
      <xdr:rowOff>3234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DFCB2646-E1CD-4026-ADB7-E91F6662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150"/>
          <a:ext cx="1866900" cy="892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103714</xdr:colOff>
      <xdr:row>10</xdr:row>
      <xdr:rowOff>16070</xdr:rowOff>
    </xdr:from>
    <xdr:to>
      <xdr:col>7</xdr:col>
      <xdr:colOff>1076184</xdr:colOff>
      <xdr:row>28</xdr:row>
      <xdr:rowOff>31507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611188</xdr:colOff>
      <xdr:row>1</xdr:row>
      <xdr:rowOff>3269</xdr:rowOff>
    </xdr:from>
    <xdr:to>
      <xdr:col>3</xdr:col>
      <xdr:colOff>816032</xdr:colOff>
      <xdr:row>5</xdr:row>
      <xdr:rowOff>175226</xdr:rowOff>
    </xdr:to>
    <xdr:pic>
      <xdr:nvPicPr>
        <xdr:cNvPr id="3" name="Imagem 2" descr="Logotipo">
          <a:extLst>
            <a:ext uri="{FF2B5EF4-FFF2-40B4-BE49-F238E27FC236}">
              <a16:creationId xmlns:a16="http://schemas.microsoft.com/office/drawing/2014/main" id="{1B9DE285-520C-4F74-87AB-0B0ACBAE2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188" y="182563"/>
          <a:ext cx="1866900" cy="89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inea.com.br/fundos/imobiliarios/edificio-corporate-plaza/" TargetMode="External"/><Relationship Id="rId2" Type="http://schemas.openxmlformats.org/officeDocument/2006/relationships/hyperlink" Target="https://www.kinea.com.br/fundos/imobiliarios/morumbi-office-tower/" TargetMode="External"/><Relationship Id="rId1" Type="http://schemas.openxmlformats.org/officeDocument/2006/relationships/hyperlink" Target="https://www.kinea.com.br/fundos/imobiliarios/alameda-santos-2477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kinea.com.br/fundos/imobiliarios/centro-empresarial-botafog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/>
  <dimension ref="A1:U44"/>
  <sheetViews>
    <sheetView showGridLines="0" tabSelected="1" zoomScaleNormal="100" workbookViewId="0"/>
  </sheetViews>
  <sheetFormatPr defaultRowHeight="15" x14ac:dyDescent="0.25"/>
  <cols>
    <col min="2" max="2" width="2.28515625" customWidth="1"/>
    <col min="3" max="3" width="27.28515625" customWidth="1"/>
    <col min="5" max="5" width="27" customWidth="1"/>
    <col min="6" max="6" width="11.42578125" bestFit="1" customWidth="1"/>
    <col min="7" max="7" width="29.7109375" customWidth="1"/>
    <col min="8" max="8" width="7.42578125" customWidth="1"/>
    <col min="9" max="9" width="4.5703125" customWidth="1"/>
    <col min="14" max="14" width="4.5703125" customWidth="1"/>
    <col min="18" max="18" width="4.5703125" customWidth="1"/>
    <col min="21" max="21" width="11.42578125" customWidth="1"/>
  </cols>
  <sheetData>
    <row r="1" spans="1:21" x14ac:dyDescent="0.25">
      <c r="A1" s="39"/>
      <c r="B1" s="40"/>
      <c r="C1" s="40"/>
      <c r="D1" s="40"/>
      <c r="E1" s="40"/>
      <c r="F1" s="40"/>
      <c r="G1" s="41"/>
      <c r="H1" s="39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x14ac:dyDescent="0.25">
      <c r="A2" s="42"/>
      <c r="C2" s="23"/>
      <c r="D2" s="23"/>
      <c r="E2" s="23"/>
      <c r="F2" s="23"/>
      <c r="G2" s="43"/>
      <c r="H2" s="50"/>
      <c r="U2" s="46"/>
    </row>
    <row r="3" spans="1:21" ht="19.5" x14ac:dyDescent="0.25">
      <c r="A3" s="42"/>
      <c r="C3" s="23"/>
      <c r="D3" s="23"/>
      <c r="E3" s="24" t="s">
        <v>6</v>
      </c>
      <c r="F3" s="23"/>
      <c r="G3" s="43"/>
      <c r="H3" s="50"/>
      <c r="I3" s="30" t="s">
        <v>29</v>
      </c>
      <c r="U3" s="46"/>
    </row>
    <row r="4" spans="1:21" x14ac:dyDescent="0.25">
      <c r="A4" s="42"/>
      <c r="C4" s="23"/>
      <c r="D4" s="23"/>
      <c r="E4" s="23"/>
      <c r="F4" s="23"/>
      <c r="G4" s="43"/>
      <c r="H4" s="50"/>
      <c r="U4" s="46"/>
    </row>
    <row r="5" spans="1:21" ht="14.65" customHeight="1" x14ac:dyDescent="0.25">
      <c r="A5" s="42"/>
      <c r="C5" s="23"/>
      <c r="D5" s="23"/>
      <c r="E5" s="149" t="s">
        <v>90</v>
      </c>
      <c r="F5" s="149"/>
      <c r="G5" s="150"/>
      <c r="H5" s="50"/>
      <c r="I5" s="31" t="s">
        <v>30</v>
      </c>
      <c r="J5" s="32"/>
      <c r="K5" s="32"/>
      <c r="L5" s="32"/>
      <c r="M5" s="32"/>
      <c r="N5" s="33" t="s">
        <v>49</v>
      </c>
      <c r="O5" s="32"/>
      <c r="P5" s="32"/>
      <c r="Q5" s="32"/>
      <c r="R5" s="31" t="s">
        <v>16</v>
      </c>
      <c r="S5" s="32"/>
      <c r="T5" s="32"/>
      <c r="U5" s="51"/>
    </row>
    <row r="6" spans="1:21" x14ac:dyDescent="0.25">
      <c r="A6" s="42"/>
      <c r="C6" s="23"/>
      <c r="D6" s="23"/>
      <c r="E6" s="149"/>
      <c r="F6" s="149"/>
      <c r="G6" s="150"/>
      <c r="H6" s="50"/>
      <c r="I6" s="34" t="s">
        <v>81</v>
      </c>
      <c r="J6" s="35" t="s">
        <v>27</v>
      </c>
      <c r="K6" s="35"/>
      <c r="L6" s="35"/>
      <c r="M6" s="35"/>
      <c r="N6" s="34" t="s">
        <v>81</v>
      </c>
      <c r="O6" s="28" t="s">
        <v>71</v>
      </c>
      <c r="P6" s="35"/>
      <c r="Q6" s="35"/>
      <c r="R6" s="34" t="s">
        <v>81</v>
      </c>
      <c r="S6" s="79" t="s">
        <v>80</v>
      </c>
      <c r="T6" s="35"/>
      <c r="U6" s="52"/>
    </row>
    <row r="7" spans="1:21" x14ac:dyDescent="0.25">
      <c r="A7" s="42"/>
      <c r="C7" s="23"/>
      <c r="D7" s="23"/>
      <c r="E7" s="104"/>
      <c r="F7" s="104"/>
      <c r="G7" s="105"/>
      <c r="H7" s="50"/>
      <c r="I7" s="34" t="s">
        <v>81</v>
      </c>
      <c r="J7" s="35" t="s">
        <v>0</v>
      </c>
      <c r="K7" s="35"/>
      <c r="L7" s="35"/>
      <c r="M7" s="35"/>
      <c r="N7" s="34" t="s">
        <v>81</v>
      </c>
      <c r="O7" s="28" t="s">
        <v>72</v>
      </c>
      <c r="P7" s="35"/>
      <c r="Q7" s="35"/>
      <c r="R7" s="34"/>
      <c r="S7" s="35"/>
      <c r="T7" s="35"/>
      <c r="U7" s="52"/>
    </row>
    <row r="8" spans="1:21" x14ac:dyDescent="0.25">
      <c r="A8" s="42"/>
      <c r="C8" s="23"/>
      <c r="D8" s="23"/>
      <c r="E8" s="23"/>
      <c r="F8" s="23"/>
      <c r="G8" s="43"/>
      <c r="H8" s="50"/>
      <c r="I8" s="34" t="s">
        <v>81</v>
      </c>
      <c r="J8" s="35" t="s">
        <v>1</v>
      </c>
      <c r="K8" s="35"/>
      <c r="L8" s="35"/>
      <c r="M8" s="35"/>
      <c r="N8" s="34" t="s">
        <v>81</v>
      </c>
      <c r="O8" s="28" t="s">
        <v>73</v>
      </c>
      <c r="P8" s="35"/>
      <c r="Q8" s="35"/>
      <c r="R8" s="38" t="s">
        <v>22</v>
      </c>
      <c r="S8" s="35"/>
      <c r="T8" s="35"/>
      <c r="U8" s="52"/>
    </row>
    <row r="9" spans="1:21" ht="19.5" x14ac:dyDescent="0.25">
      <c r="A9" s="42"/>
      <c r="C9" s="58">
        <v>1.02034365267</v>
      </c>
      <c r="D9" s="23"/>
      <c r="E9" s="59">
        <v>106.0097301</v>
      </c>
      <c r="F9" s="23"/>
      <c r="G9" s="60">
        <f>23526</f>
        <v>23526</v>
      </c>
      <c r="H9" s="50"/>
      <c r="I9" s="34" t="s">
        <v>81</v>
      </c>
      <c r="J9" s="35" t="s">
        <v>2</v>
      </c>
      <c r="K9" s="35"/>
      <c r="L9" s="35"/>
      <c r="M9" s="35"/>
      <c r="N9" s="34" t="s">
        <v>81</v>
      </c>
      <c r="O9" s="28" t="s">
        <v>74</v>
      </c>
      <c r="P9" s="37"/>
      <c r="Q9" s="35"/>
      <c r="R9" s="34" t="s">
        <v>81</v>
      </c>
      <c r="S9" s="35" t="s">
        <v>23</v>
      </c>
      <c r="T9" s="35"/>
      <c r="U9" s="52"/>
    </row>
    <row r="10" spans="1:21" x14ac:dyDescent="0.25">
      <c r="A10" s="42"/>
      <c r="C10" s="27" t="s">
        <v>27</v>
      </c>
      <c r="D10" s="61"/>
      <c r="E10" s="27" t="s">
        <v>0</v>
      </c>
      <c r="F10" s="61"/>
      <c r="G10" s="27" t="s">
        <v>1</v>
      </c>
      <c r="H10" s="50"/>
      <c r="I10" s="34" t="s">
        <v>81</v>
      </c>
      <c r="J10" s="35" t="s">
        <v>21</v>
      </c>
      <c r="K10" s="35"/>
      <c r="L10" s="35"/>
      <c r="M10" s="35"/>
      <c r="N10" s="34" t="s">
        <v>81</v>
      </c>
      <c r="O10" s="28" t="s">
        <v>53</v>
      </c>
      <c r="P10" s="37"/>
      <c r="Q10" s="35"/>
      <c r="R10" s="34" t="s">
        <v>81</v>
      </c>
      <c r="S10" s="35" t="s">
        <v>17</v>
      </c>
      <c r="T10" s="35"/>
      <c r="U10" s="53"/>
    </row>
    <row r="11" spans="1:21" x14ac:dyDescent="0.25">
      <c r="A11" s="42"/>
      <c r="C11" s="23"/>
      <c r="D11" s="23"/>
      <c r="E11" s="23"/>
      <c r="F11" s="23"/>
      <c r="G11" s="23"/>
      <c r="H11" s="50"/>
      <c r="I11" s="34" t="s">
        <v>81</v>
      </c>
      <c r="J11" s="35" t="s">
        <v>3</v>
      </c>
      <c r="K11" s="35"/>
      <c r="L11" s="35"/>
      <c r="M11" s="35"/>
      <c r="N11" s="34" t="s">
        <v>81</v>
      </c>
      <c r="O11" s="28" t="s">
        <v>57</v>
      </c>
      <c r="P11" s="37"/>
      <c r="Q11" s="35"/>
      <c r="R11" s="34" t="s">
        <v>81</v>
      </c>
      <c r="S11" s="35" t="s">
        <v>24</v>
      </c>
      <c r="T11" s="35"/>
      <c r="U11" s="53"/>
    </row>
    <row r="12" spans="1:21" ht="19.5" x14ac:dyDescent="0.25">
      <c r="A12" s="42"/>
      <c r="C12" s="59">
        <v>90.1</v>
      </c>
      <c r="D12" s="23"/>
      <c r="E12" s="77">
        <v>1.25</v>
      </c>
      <c r="F12" s="23"/>
      <c r="G12" s="62">
        <v>1.86</v>
      </c>
      <c r="H12" s="50"/>
      <c r="I12" s="34" t="s">
        <v>81</v>
      </c>
      <c r="J12" s="79" t="s">
        <v>77</v>
      </c>
      <c r="K12" s="35"/>
      <c r="L12" s="35"/>
      <c r="M12" s="35"/>
      <c r="N12" s="34" t="s">
        <v>81</v>
      </c>
      <c r="O12" s="28" t="s">
        <v>64</v>
      </c>
      <c r="P12" s="35"/>
      <c r="Q12" s="35"/>
      <c r="T12" s="35"/>
      <c r="U12" s="53"/>
    </row>
    <row r="13" spans="1:21" x14ac:dyDescent="0.25">
      <c r="A13" s="42"/>
      <c r="C13" s="27" t="s">
        <v>2</v>
      </c>
      <c r="D13" s="23"/>
      <c r="E13" s="27" t="s">
        <v>32</v>
      </c>
      <c r="F13" s="61"/>
      <c r="G13" s="63" t="s">
        <v>3</v>
      </c>
      <c r="H13" s="50"/>
      <c r="I13" s="34" t="s">
        <v>81</v>
      </c>
      <c r="J13" s="35" t="s">
        <v>26</v>
      </c>
      <c r="K13" s="35"/>
      <c r="L13" s="35"/>
      <c r="M13" s="35"/>
      <c r="N13" s="34" t="s">
        <v>81</v>
      </c>
      <c r="O13" s="28" t="s">
        <v>65</v>
      </c>
      <c r="P13" s="35"/>
      <c r="Q13" s="35"/>
      <c r="T13" s="35"/>
      <c r="U13" s="53"/>
    </row>
    <row r="14" spans="1:21" x14ac:dyDescent="0.25">
      <c r="A14" s="42"/>
      <c r="C14" s="23"/>
      <c r="D14" s="23"/>
      <c r="E14" s="23"/>
      <c r="F14" s="23"/>
      <c r="G14" s="43"/>
      <c r="H14" s="50"/>
      <c r="I14" s="34" t="s">
        <v>81</v>
      </c>
      <c r="J14" s="35" t="s">
        <v>4</v>
      </c>
      <c r="K14" s="35"/>
      <c r="L14" s="35"/>
      <c r="M14" s="35"/>
      <c r="N14" s="34" t="s">
        <v>81</v>
      </c>
      <c r="O14" s="28" t="s">
        <v>78</v>
      </c>
      <c r="P14" s="35"/>
      <c r="Q14" s="35"/>
      <c r="T14" s="35"/>
      <c r="U14" s="53"/>
    </row>
    <row r="15" spans="1:21" ht="25.5" x14ac:dyDescent="0.35">
      <c r="A15" s="42"/>
      <c r="C15" s="144">
        <v>0.15</v>
      </c>
      <c r="D15" s="23"/>
      <c r="E15" s="25">
        <v>1.06E-2</v>
      </c>
      <c r="F15" s="23"/>
      <c r="G15" s="44">
        <v>45261</v>
      </c>
      <c r="H15" s="50"/>
      <c r="I15" s="34"/>
      <c r="J15" s="35"/>
      <c r="K15" s="35"/>
      <c r="L15" s="35"/>
      <c r="M15" s="35"/>
      <c r="N15" s="34"/>
      <c r="O15" s="36"/>
      <c r="P15" s="37"/>
      <c r="Q15" s="35"/>
      <c r="R15" s="34"/>
      <c r="S15" s="35"/>
      <c r="U15" s="46"/>
    </row>
    <row r="16" spans="1:21" x14ac:dyDescent="0.25">
      <c r="A16" s="42"/>
      <c r="C16" s="148" t="s">
        <v>101</v>
      </c>
      <c r="D16" s="23"/>
      <c r="E16" s="26" t="s">
        <v>26</v>
      </c>
      <c r="F16" s="23"/>
      <c r="G16" s="45" t="s">
        <v>4</v>
      </c>
      <c r="H16" s="50"/>
      <c r="I16" s="78" t="s">
        <v>36</v>
      </c>
      <c r="J16" s="35"/>
      <c r="K16" s="35"/>
      <c r="L16" s="29"/>
      <c r="M16" s="35"/>
      <c r="N16" s="78" t="s">
        <v>63</v>
      </c>
      <c r="O16" s="35"/>
      <c r="P16" s="37"/>
      <c r="Q16" s="35"/>
      <c r="R16" s="34"/>
      <c r="U16" s="46"/>
    </row>
    <row r="17" spans="1:21" ht="19.5" customHeight="1" x14ac:dyDescent="0.25">
      <c r="A17" s="42"/>
      <c r="C17" s="148"/>
      <c r="D17" s="23"/>
      <c r="E17" s="27"/>
      <c r="F17" s="23"/>
      <c r="G17" s="43"/>
      <c r="H17" s="50"/>
      <c r="I17" s="34" t="s">
        <v>81</v>
      </c>
      <c r="J17" s="79" t="s">
        <v>35</v>
      </c>
      <c r="K17" s="35"/>
      <c r="L17" s="29"/>
      <c r="M17" s="35"/>
      <c r="N17" s="34" t="s">
        <v>81</v>
      </c>
      <c r="O17" s="79" t="s">
        <v>75</v>
      </c>
      <c r="Q17" s="35"/>
      <c r="S17" s="35"/>
      <c r="U17" s="46"/>
    </row>
    <row r="18" spans="1:21" ht="14.65" customHeight="1" x14ac:dyDescent="0.25">
      <c r="A18" s="42"/>
      <c r="G18" s="46"/>
      <c r="H18" s="42"/>
      <c r="I18" s="29"/>
      <c r="J18" s="29"/>
      <c r="K18" s="29"/>
      <c r="L18" s="29"/>
      <c r="M18" s="35"/>
      <c r="N18" s="34" t="s">
        <v>81</v>
      </c>
      <c r="O18" s="79" t="s">
        <v>60</v>
      </c>
      <c r="P18" s="36"/>
      <c r="Q18" s="37"/>
      <c r="U18" s="52"/>
    </row>
    <row r="19" spans="1:21" x14ac:dyDescent="0.25">
      <c r="A19" s="42"/>
      <c r="E19" s="64" t="s">
        <v>31</v>
      </c>
      <c r="F19" s="65">
        <v>45807</v>
      </c>
      <c r="G19" s="46"/>
      <c r="H19" s="42"/>
      <c r="I19" s="37"/>
      <c r="J19" s="37"/>
      <c r="K19" s="37"/>
      <c r="L19" s="37"/>
      <c r="M19" s="37"/>
      <c r="N19" s="34" t="s">
        <v>81</v>
      </c>
      <c r="O19" s="79" t="s">
        <v>70</v>
      </c>
      <c r="P19" s="36"/>
      <c r="Q19" s="37"/>
      <c r="R19" s="37"/>
      <c r="S19" s="37"/>
      <c r="T19" s="37"/>
      <c r="U19" s="53"/>
    </row>
    <row r="20" spans="1:21" x14ac:dyDescent="0.25">
      <c r="A20" s="42"/>
      <c r="C20" s="57"/>
      <c r="G20" s="46"/>
      <c r="H20" s="42"/>
      <c r="I20" s="37"/>
      <c r="J20" s="37"/>
      <c r="K20" s="37"/>
      <c r="L20" s="37"/>
      <c r="M20" s="37"/>
      <c r="N20" s="34" t="s">
        <v>81</v>
      </c>
      <c r="O20" s="79" t="s">
        <v>62</v>
      </c>
      <c r="P20" s="36"/>
      <c r="Q20" s="37"/>
      <c r="R20" s="37"/>
      <c r="S20" s="37"/>
      <c r="T20" s="37"/>
      <c r="U20" s="53"/>
    </row>
    <row r="21" spans="1:21" x14ac:dyDescent="0.25">
      <c r="A21" s="42"/>
      <c r="G21" s="46"/>
      <c r="H21" s="42"/>
      <c r="I21" s="37"/>
      <c r="J21" s="37"/>
      <c r="K21" s="37"/>
      <c r="L21" s="37"/>
      <c r="M21" s="37"/>
      <c r="N21" s="34" t="s">
        <v>81</v>
      </c>
      <c r="O21" s="79" t="s">
        <v>61</v>
      </c>
      <c r="P21" s="36"/>
      <c r="R21" s="37"/>
      <c r="S21" s="37"/>
      <c r="T21" s="37"/>
      <c r="U21" s="53"/>
    </row>
    <row r="22" spans="1:21" x14ac:dyDescent="0.25">
      <c r="A22" s="42"/>
      <c r="G22" s="46"/>
      <c r="H22" s="42"/>
      <c r="N22" s="34"/>
      <c r="O22" s="79"/>
      <c r="U22" s="46"/>
    </row>
    <row r="23" spans="1:21" x14ac:dyDescent="0.25">
      <c r="A23" s="47"/>
      <c r="B23" s="48"/>
      <c r="C23" s="48"/>
      <c r="D23" s="48"/>
      <c r="E23" s="48"/>
      <c r="F23" s="48"/>
      <c r="G23" s="49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9"/>
    </row>
    <row r="44" spans="12:12" x14ac:dyDescent="0.25">
      <c r="L44" s="54"/>
    </row>
  </sheetData>
  <mergeCells count="2">
    <mergeCell ref="C16:C17"/>
    <mergeCell ref="E5:G6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/>
  <dimension ref="C9:CV33"/>
  <sheetViews>
    <sheetView showGridLines="0"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2" max="2" width="2.28515625" customWidth="1"/>
    <col min="3" max="3" width="37.7109375" customWidth="1"/>
    <col min="4" max="21" width="9.5703125" customWidth="1"/>
  </cols>
  <sheetData>
    <row r="9" spans="3:100" x14ac:dyDescent="0.25">
      <c r="C9" s="15" t="s">
        <v>36</v>
      </c>
    </row>
    <row r="10" spans="3:100" ht="10.15" customHeight="1" x14ac:dyDescent="0.25"/>
    <row r="11" spans="3:100" s="89" customFormat="1" ht="26.25" customHeight="1" x14ac:dyDescent="0.15">
      <c r="C11" s="90" t="s">
        <v>37</v>
      </c>
      <c r="D11" s="88">
        <v>45261</v>
      </c>
      <c r="E11" s="88">
        <f t="shared" ref="E11:U11" si="0">EDATE(D11,1)</f>
        <v>45292</v>
      </c>
      <c r="F11" s="88">
        <f t="shared" si="0"/>
        <v>45323</v>
      </c>
      <c r="G11" s="88">
        <f t="shared" si="0"/>
        <v>45352</v>
      </c>
      <c r="H11" s="88">
        <f t="shared" si="0"/>
        <v>45383</v>
      </c>
      <c r="I11" s="88">
        <f t="shared" si="0"/>
        <v>45413</v>
      </c>
      <c r="J11" s="88">
        <f t="shared" si="0"/>
        <v>45444</v>
      </c>
      <c r="K11" s="88">
        <f t="shared" si="0"/>
        <v>45474</v>
      </c>
      <c r="L11" s="88">
        <f t="shared" si="0"/>
        <v>45505</v>
      </c>
      <c r="M11" s="88">
        <f t="shared" si="0"/>
        <v>45536</v>
      </c>
      <c r="N11" s="88">
        <f t="shared" si="0"/>
        <v>45566</v>
      </c>
      <c r="O11" s="88">
        <f t="shared" si="0"/>
        <v>45597</v>
      </c>
      <c r="P11" s="88">
        <f t="shared" si="0"/>
        <v>45627</v>
      </c>
      <c r="Q11" s="88">
        <f t="shared" si="0"/>
        <v>45658</v>
      </c>
      <c r="R11" s="88">
        <f t="shared" si="0"/>
        <v>45689</v>
      </c>
      <c r="S11" s="88">
        <f t="shared" si="0"/>
        <v>45717</v>
      </c>
      <c r="T11" s="88">
        <f t="shared" si="0"/>
        <v>45748</v>
      </c>
      <c r="U11" s="88">
        <f t="shared" si="0"/>
        <v>45778</v>
      </c>
    </row>
    <row r="12" spans="3:100" x14ac:dyDescent="0.25">
      <c r="C12" s="82" t="s">
        <v>47</v>
      </c>
      <c r="D12" s="81">
        <f t="shared" ref="D12:J12" si="1">SUM(D13:D16)</f>
        <v>7.0026364043944609</v>
      </c>
      <c r="E12" s="81">
        <f t="shared" si="1"/>
        <v>12.991007456796677</v>
      </c>
      <c r="F12" s="81">
        <f t="shared" si="1"/>
        <v>13.71638402868952</v>
      </c>
      <c r="G12" s="81">
        <f t="shared" si="1"/>
        <v>13.955986830119539</v>
      </c>
      <c r="H12" s="81">
        <f t="shared" si="1"/>
        <v>13.633282190000033</v>
      </c>
      <c r="I12" s="81">
        <f t="shared" si="1"/>
        <v>13.397582759999917</v>
      </c>
      <c r="J12" s="81">
        <f t="shared" si="1"/>
        <v>12.683404070000087</v>
      </c>
      <c r="K12" s="81">
        <f t="shared" ref="K12:L12" si="2">SUM(K13:K16)</f>
        <v>13.909168450000047</v>
      </c>
      <c r="L12" s="81">
        <f t="shared" si="2"/>
        <v>12.779442950000027</v>
      </c>
      <c r="M12" s="81">
        <f t="shared" ref="M12:N12" si="3">SUM(M13:M16)</f>
        <v>13.220400439999903</v>
      </c>
      <c r="N12" s="81">
        <f t="shared" si="3"/>
        <v>13.323598879999967</v>
      </c>
      <c r="O12" s="81">
        <f t="shared" ref="O12:P12" si="4">SUM(O13:O16)</f>
        <v>13.246721650000122</v>
      </c>
      <c r="P12" s="81">
        <f t="shared" si="4"/>
        <v>13.793339840000174</v>
      </c>
      <c r="Q12" s="81">
        <f t="shared" ref="Q12:R12" si="5">SUM(Q13:Q16)</f>
        <v>12.776973359999943</v>
      </c>
      <c r="R12" s="81">
        <f t="shared" si="5"/>
        <v>13.504284519999983</v>
      </c>
      <c r="S12" s="81">
        <f t="shared" ref="S12:T12" si="6">SUM(S13:S16)</f>
        <v>12.455545840000086</v>
      </c>
      <c r="T12" s="81">
        <f t="shared" si="6"/>
        <v>12.861592789999868</v>
      </c>
      <c r="U12" s="81">
        <f t="shared" ref="U12" si="7">SUM(U13:U16)</f>
        <v>13.128627970000013</v>
      </c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</row>
    <row r="13" spans="3:100" x14ac:dyDescent="0.25">
      <c r="C13" s="1" t="s">
        <v>38</v>
      </c>
      <c r="D13" s="19">
        <v>0</v>
      </c>
      <c r="E13" s="19">
        <v>7.4514997300000001</v>
      </c>
      <c r="F13" s="19">
        <v>9.107646619999997</v>
      </c>
      <c r="G13" s="19">
        <v>8.7162763399999985</v>
      </c>
      <c r="H13" s="19">
        <v>8.6327500100000023</v>
      </c>
      <c r="I13" s="19">
        <v>8.7081342499999987</v>
      </c>
      <c r="J13" s="19">
        <v>8.2585794400000001</v>
      </c>
      <c r="K13" s="19">
        <v>8.838322459999997</v>
      </c>
      <c r="L13" s="19">
        <v>7.9443314899999979</v>
      </c>
      <c r="M13" s="19">
        <v>8.6027850499999978</v>
      </c>
      <c r="N13" s="19">
        <v>8.2009016800000012</v>
      </c>
      <c r="O13" s="19">
        <v>8.9105690700000046</v>
      </c>
      <c r="P13" s="19">
        <v>9.2803296999999993</v>
      </c>
      <c r="Q13" s="19">
        <v>9.1119692000000008</v>
      </c>
      <c r="R13" s="19">
        <v>9.9502201600000024</v>
      </c>
      <c r="S13" s="19">
        <v>9.0150629899999934</v>
      </c>
      <c r="T13" s="19">
        <v>9.1125858600000011</v>
      </c>
      <c r="U13" s="19">
        <v>9.1170883699999994</v>
      </c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</row>
    <row r="14" spans="3:100" x14ac:dyDescent="0.25">
      <c r="C14" s="1" t="s">
        <v>39</v>
      </c>
      <c r="D14" s="19">
        <v>7.0026364043944609</v>
      </c>
      <c r="E14" s="19">
        <v>5.5395077267966757</v>
      </c>
      <c r="F14" s="19">
        <v>4.6087374086895228</v>
      </c>
      <c r="G14" s="19">
        <v>4.7202079701195396</v>
      </c>
      <c r="H14" s="19">
        <v>5.0005321800000306</v>
      </c>
      <c r="I14" s="19">
        <v>4.6894485099999175</v>
      </c>
      <c r="J14" s="19">
        <v>4.4248246300000869</v>
      </c>
      <c r="K14" s="19">
        <v>5.0708459900000502</v>
      </c>
      <c r="L14" s="19">
        <v>4.8351114600000287</v>
      </c>
      <c r="M14" s="19">
        <v>4.617615389999906</v>
      </c>
      <c r="N14" s="19">
        <v>5.1226971999999664</v>
      </c>
      <c r="O14" s="19">
        <v>4.3361525800001175</v>
      </c>
      <c r="P14" s="19">
        <v>4.5130101400001745</v>
      </c>
      <c r="Q14" s="19">
        <v>3.6650041599999419</v>
      </c>
      <c r="R14" s="19">
        <v>3.5540643599999804</v>
      </c>
      <c r="S14" s="19">
        <v>3.4404828500000932</v>
      </c>
      <c r="T14" s="19">
        <v>3.749006929999867</v>
      </c>
      <c r="U14" s="19">
        <v>4.0115396000000132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</row>
    <row r="15" spans="3:100" x14ac:dyDescent="0.25">
      <c r="C15" s="1" t="s">
        <v>91</v>
      </c>
      <c r="D15" s="19">
        <v>0</v>
      </c>
      <c r="E15" s="19">
        <v>0</v>
      </c>
      <c r="F15" s="19">
        <v>0</v>
      </c>
      <c r="G15" s="19">
        <v>0.51950251999999997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</row>
    <row r="16" spans="3:100" x14ac:dyDescent="0.25">
      <c r="C16" s="1" t="s">
        <v>46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</row>
    <row r="17" spans="3:100" x14ac:dyDescent="0.25">
      <c r="C17" s="80" t="s">
        <v>45</v>
      </c>
      <c r="D17" s="81">
        <f t="shared" ref="D17:E17" si="8">SUM(D18:D20)</f>
        <v>-7.0445449999999993E-2</v>
      </c>
      <c r="E17" s="81">
        <f t="shared" si="8"/>
        <v>-0.95974397</v>
      </c>
      <c r="F17" s="81">
        <f t="shared" ref="F17:G17" si="9">SUM(F18:F20)</f>
        <v>-1.5257871700000001</v>
      </c>
      <c r="G17" s="81">
        <f t="shared" si="9"/>
        <v>-1.5113810299999999</v>
      </c>
      <c r="H17" s="81">
        <f t="shared" ref="H17:I17" si="10">SUM(H18:H20)</f>
        <v>-1.3639858200000001</v>
      </c>
      <c r="I17" s="81">
        <f t="shared" si="10"/>
        <v>-1.5816838500000001</v>
      </c>
      <c r="J17" s="81">
        <f t="shared" ref="J17:K17" si="11">SUM(J18:J20)</f>
        <v>-1.34110135</v>
      </c>
      <c r="K17" s="81">
        <f t="shared" si="11"/>
        <v>-1.2147279900000001</v>
      </c>
      <c r="L17" s="81">
        <f t="shared" ref="L17:M17" si="12">SUM(L18:L20)</f>
        <v>-1.3836738300000002</v>
      </c>
      <c r="M17" s="81">
        <f t="shared" si="12"/>
        <v>-1.2093001399999999</v>
      </c>
      <c r="N17" s="81">
        <f t="shared" ref="N17:O17" si="13">SUM(N18:N20)</f>
        <v>-1.2056718899999999</v>
      </c>
      <c r="O17" s="81">
        <f t="shared" si="13"/>
        <v>-1.2651975099999999</v>
      </c>
      <c r="P17" s="81">
        <f t="shared" ref="P17:Q17" si="14">SUM(P18:P20)</f>
        <v>-0.9574927200000003</v>
      </c>
      <c r="Q17" s="81">
        <f t="shared" si="14"/>
        <v>-0.99612191000000017</v>
      </c>
      <c r="R17" s="81">
        <f t="shared" ref="R17:S17" si="15">SUM(R18:R20)</f>
        <v>-1.26255126</v>
      </c>
      <c r="S17" s="81">
        <f t="shared" si="15"/>
        <v>-1.04051738</v>
      </c>
      <c r="T17" s="81">
        <f t="shared" ref="T17:U17" si="16">SUM(T18:T20)</f>
        <v>-1.0059629499999998</v>
      </c>
      <c r="U17" s="81">
        <f t="shared" si="16"/>
        <v>-1.0840119799999997</v>
      </c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</row>
    <row r="18" spans="3:100" x14ac:dyDescent="0.25">
      <c r="C18" s="1" t="s">
        <v>40</v>
      </c>
      <c r="D18" s="19">
        <v>0</v>
      </c>
      <c r="E18" s="19">
        <v>-2.1933640000000001E-2</v>
      </c>
      <c r="F18" s="19">
        <v>-0.32652343</v>
      </c>
      <c r="G18" s="19">
        <v>-0.29285203000000004</v>
      </c>
      <c r="H18" s="19">
        <v>-0.18378233999999996</v>
      </c>
      <c r="I18" s="19">
        <v>-0.19584836000000003</v>
      </c>
      <c r="J18" s="19">
        <v>-0.17786814000000001</v>
      </c>
      <c r="K18" s="19">
        <v>-0.14026263</v>
      </c>
      <c r="L18" s="19">
        <v>-0.19946759</v>
      </c>
      <c r="M18" s="19">
        <v>-0.19334842999999999</v>
      </c>
      <c r="N18" s="19">
        <v>-0.20694405999999999</v>
      </c>
      <c r="O18" s="19">
        <v>-0.19620198999999999</v>
      </c>
      <c r="P18" s="19">
        <v>-0.19903091000000001</v>
      </c>
      <c r="Q18" s="19">
        <v>-0.21633548999999999</v>
      </c>
      <c r="R18" s="19">
        <v>-0.34495868000000002</v>
      </c>
      <c r="S18" s="19">
        <v>-0.22380861999999999</v>
      </c>
      <c r="T18" s="19">
        <v>-0.23480024999999999</v>
      </c>
      <c r="U18" s="19">
        <v>-0.18285485000000001</v>
      </c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</row>
    <row r="19" spans="3:100" x14ac:dyDescent="0.25">
      <c r="C19" s="1" t="s">
        <v>41</v>
      </c>
      <c r="D19" s="19">
        <v>0</v>
      </c>
      <c r="E19" s="19">
        <v>0</v>
      </c>
      <c r="F19" s="19">
        <v>-9.0367189999999945E-2</v>
      </c>
      <c r="G19" s="19">
        <v>-0.12810674</v>
      </c>
      <c r="H19" s="19">
        <v>-9.4193730000000017E-2</v>
      </c>
      <c r="I19" s="19">
        <v>-8.4715850000000009E-2</v>
      </c>
      <c r="J19" s="19">
        <v>-8.4715850000000009E-2</v>
      </c>
      <c r="K19" s="19">
        <v>-8.4715850000000009E-2</v>
      </c>
      <c r="L19" s="19">
        <v>-7.7328480000000005E-2</v>
      </c>
      <c r="M19" s="19">
        <v>-3.8613919999999996E-2</v>
      </c>
      <c r="N19" s="19">
        <v>-6.983367E-2</v>
      </c>
      <c r="O19" s="19">
        <v>-9.1887499999999997E-2</v>
      </c>
      <c r="P19" s="19">
        <v>0</v>
      </c>
      <c r="Q19" s="19">
        <v>0</v>
      </c>
      <c r="R19" s="19">
        <v>-0.12867439999999999</v>
      </c>
      <c r="S19" s="19">
        <v>-0.11733297999999999</v>
      </c>
      <c r="T19" s="19">
        <v>-0.11733297999999999</v>
      </c>
      <c r="U19" s="19">
        <v>-4.9092239999999995E-2</v>
      </c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</row>
    <row r="20" spans="3:100" x14ac:dyDescent="0.25">
      <c r="C20" s="2" t="s">
        <v>42</v>
      </c>
      <c r="D20" s="19">
        <v>-7.0445449999999993E-2</v>
      </c>
      <c r="E20" s="19">
        <v>-0.93781033000000003</v>
      </c>
      <c r="F20" s="19">
        <v>-1.1088965500000001</v>
      </c>
      <c r="G20" s="19">
        <v>-1.09042226</v>
      </c>
      <c r="H20" s="19">
        <v>-1.0860097500000001</v>
      </c>
      <c r="I20" s="19">
        <v>-1.30111964</v>
      </c>
      <c r="J20" s="19">
        <v>-1.07851736</v>
      </c>
      <c r="K20" s="19">
        <v>-0.98974951</v>
      </c>
      <c r="L20" s="19">
        <v>-1.1068777600000002</v>
      </c>
      <c r="M20" s="19">
        <v>-0.97733778999999987</v>
      </c>
      <c r="N20" s="19">
        <v>-0.92889415999999991</v>
      </c>
      <c r="O20" s="19">
        <v>-0.97710801999999997</v>
      </c>
      <c r="P20" s="19">
        <v>-0.75846181000000024</v>
      </c>
      <c r="Q20" s="19">
        <v>-0.7797864200000002</v>
      </c>
      <c r="R20" s="19">
        <v>-0.7889181799999998</v>
      </c>
      <c r="S20" s="19">
        <v>-0.69937578</v>
      </c>
      <c r="T20" s="19">
        <v>-0.65382971999999984</v>
      </c>
      <c r="U20" s="19">
        <v>-0.85206488999999974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</row>
    <row r="21" spans="3:100" x14ac:dyDescent="0.25">
      <c r="C21" s="3" t="s">
        <v>43</v>
      </c>
      <c r="D21" s="20">
        <f t="shared" ref="D21:I21" si="17">D17+D12</f>
        <v>6.9321909543944606</v>
      </c>
      <c r="E21" s="20">
        <f t="shared" si="17"/>
        <v>12.031263486796677</v>
      </c>
      <c r="F21" s="20">
        <f t="shared" si="17"/>
        <v>12.190596858689521</v>
      </c>
      <c r="G21" s="20">
        <f t="shared" si="17"/>
        <v>12.44460580011954</v>
      </c>
      <c r="H21" s="20">
        <f t="shared" si="17"/>
        <v>12.269296370000033</v>
      </c>
      <c r="I21" s="20">
        <f t="shared" si="17"/>
        <v>11.815898909999916</v>
      </c>
      <c r="J21" s="20">
        <f t="shared" ref="J21:K21" si="18">J17+J12</f>
        <v>11.342302720000086</v>
      </c>
      <c r="K21" s="20">
        <f t="shared" si="18"/>
        <v>12.694440460000047</v>
      </c>
      <c r="L21" s="20">
        <f t="shared" ref="L21:M21" si="19">L17+L12</f>
        <v>11.395769120000026</v>
      </c>
      <c r="M21" s="20">
        <f t="shared" si="19"/>
        <v>12.011100299999903</v>
      </c>
      <c r="N21" s="20">
        <f t="shared" ref="N21:O21" si="20">N17+N12</f>
        <v>12.117926989999967</v>
      </c>
      <c r="O21" s="20">
        <f t="shared" si="20"/>
        <v>11.981524140000122</v>
      </c>
      <c r="P21" s="20">
        <f t="shared" ref="P21:Q21" si="21">P17+P12</f>
        <v>12.835847120000174</v>
      </c>
      <c r="Q21" s="20">
        <f t="shared" si="21"/>
        <v>11.780851449999943</v>
      </c>
      <c r="R21" s="20">
        <f t="shared" ref="R21:S21" si="22">R17+R12</f>
        <v>12.241733259999982</v>
      </c>
      <c r="S21" s="20">
        <f t="shared" si="22"/>
        <v>11.415028460000086</v>
      </c>
      <c r="T21" s="20">
        <f t="shared" ref="T21:U21" si="23">T17+T12</f>
        <v>11.855629839999867</v>
      </c>
      <c r="U21" s="20">
        <f t="shared" si="23"/>
        <v>12.044615990000013</v>
      </c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</row>
    <row r="22" spans="3:100" x14ac:dyDescent="0.25">
      <c r="C22" s="4" t="s">
        <v>44</v>
      </c>
      <c r="D22" s="21">
        <v>6.6412499999999994</v>
      </c>
      <c r="E22" s="21">
        <v>12.03125</v>
      </c>
      <c r="F22" s="21">
        <v>12.03125</v>
      </c>
      <c r="G22" s="21">
        <v>12.03125</v>
      </c>
      <c r="H22" s="21">
        <v>12.03125</v>
      </c>
      <c r="I22" s="21">
        <v>12.03125</v>
      </c>
      <c r="J22" s="21">
        <v>12.03125</v>
      </c>
      <c r="K22" s="21">
        <v>12.03125</v>
      </c>
      <c r="L22" s="21">
        <v>12.03125</v>
      </c>
      <c r="M22" s="21">
        <v>12.03125</v>
      </c>
      <c r="N22" s="21">
        <v>12.03125</v>
      </c>
      <c r="O22" s="21">
        <v>12.03125</v>
      </c>
      <c r="P22" s="21">
        <v>12.03125</v>
      </c>
      <c r="Q22" s="21">
        <v>12.03125</v>
      </c>
      <c r="R22" s="21">
        <v>12.03125</v>
      </c>
      <c r="S22" s="21">
        <v>12.03125</v>
      </c>
      <c r="T22" s="21">
        <v>12.03125</v>
      </c>
      <c r="U22" s="21">
        <v>12.03125</v>
      </c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</row>
    <row r="23" spans="3:100" ht="23.25" x14ac:dyDescent="0.25">
      <c r="C23" s="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</row>
    <row r="24" spans="3:100" x14ac:dyDescent="0.25">
      <c r="C24" s="5" t="s">
        <v>7</v>
      </c>
      <c r="D24" s="67">
        <f t="shared" ref="D24:E24" si="24">D21/D$27</f>
        <v>0.72022763162539849</v>
      </c>
      <c r="E24" s="67">
        <f t="shared" si="24"/>
        <v>1.2500014012256289</v>
      </c>
      <c r="F24" s="67">
        <f t="shared" ref="F24:G24" si="25">F21/F$27</f>
        <v>1.2665555177859242</v>
      </c>
      <c r="G24" s="67">
        <f t="shared" si="25"/>
        <v>1.2929460571552769</v>
      </c>
      <c r="H24" s="67">
        <f t="shared" ref="H24:I24" si="26">H21/H$27</f>
        <v>1.2747320903896138</v>
      </c>
      <c r="I24" s="67">
        <f t="shared" si="26"/>
        <v>1.2276258607792121</v>
      </c>
      <c r="J24" s="67">
        <f t="shared" ref="J24:K24" si="27">J21/J$27</f>
        <v>1.1784210618181907</v>
      </c>
      <c r="K24" s="67">
        <f t="shared" si="27"/>
        <v>1.3189029049350698</v>
      </c>
      <c r="L24" s="67">
        <f t="shared" ref="L24:M24" si="28">L21/L$27</f>
        <v>1.1839760124675351</v>
      </c>
      <c r="M24" s="67">
        <f t="shared" si="28"/>
        <v>1.2479065246753147</v>
      </c>
      <c r="N24" s="67">
        <f t="shared" ref="N24:O24" si="29">N21/N$27</f>
        <v>1.2590054015584382</v>
      </c>
      <c r="O24" s="67">
        <f t="shared" si="29"/>
        <v>1.2448336768831296</v>
      </c>
      <c r="P24" s="67">
        <f t="shared" ref="P24:Q24" si="30">P21/P$27</f>
        <v>1.3335945059740442</v>
      </c>
      <c r="Q24" s="67">
        <f t="shared" si="30"/>
        <v>1.2239845662337603</v>
      </c>
      <c r="R24" s="67">
        <f t="shared" ref="R24:S24" si="31">R21/R$27</f>
        <v>1.2718683906493489</v>
      </c>
      <c r="S24" s="67">
        <f t="shared" si="31"/>
        <v>1.1859769828571518</v>
      </c>
      <c r="T24" s="67">
        <f t="shared" ref="T24:U24" si="32">T21/T$27</f>
        <v>1.2317537496103759</v>
      </c>
      <c r="U24" s="67">
        <f t="shared" si="32"/>
        <v>1.2513886742857157</v>
      </c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</row>
    <row r="25" spans="3:100" x14ac:dyDescent="0.25">
      <c r="C25" s="6" t="s">
        <v>8</v>
      </c>
      <c r="D25" s="68">
        <f t="shared" ref="D25:E25" si="33">D22/D$27</f>
        <v>0.69</v>
      </c>
      <c r="E25" s="68">
        <f t="shared" si="33"/>
        <v>1.25</v>
      </c>
      <c r="F25" s="68">
        <f t="shared" ref="F25:G25" si="34">F22/F$27</f>
        <v>1.25</v>
      </c>
      <c r="G25" s="68">
        <f t="shared" si="34"/>
        <v>1.25</v>
      </c>
      <c r="H25" s="68">
        <f t="shared" ref="H25:I25" si="35">H22/H$27</f>
        <v>1.25</v>
      </c>
      <c r="I25" s="68">
        <f t="shared" si="35"/>
        <v>1.25</v>
      </c>
      <c r="J25" s="68">
        <f t="shared" ref="J25:K25" si="36">J22/J$27</f>
        <v>1.25</v>
      </c>
      <c r="K25" s="68">
        <f t="shared" si="36"/>
        <v>1.25</v>
      </c>
      <c r="L25" s="68">
        <f t="shared" ref="L25:M25" si="37">L22/L$27</f>
        <v>1.25</v>
      </c>
      <c r="M25" s="68">
        <f t="shared" si="37"/>
        <v>1.25</v>
      </c>
      <c r="N25" s="68">
        <f t="shared" ref="N25:O25" si="38">N22/N$27</f>
        <v>1.25</v>
      </c>
      <c r="O25" s="68">
        <f t="shared" si="38"/>
        <v>1.25</v>
      </c>
      <c r="P25" s="68">
        <f t="shared" ref="P25:Q25" si="39">P22/P$27</f>
        <v>1.25</v>
      </c>
      <c r="Q25" s="68">
        <f t="shared" si="39"/>
        <v>1.25</v>
      </c>
      <c r="R25" s="68">
        <f t="shared" ref="R25:S25" si="40">R22/R$27</f>
        <v>1.25</v>
      </c>
      <c r="S25" s="68">
        <f t="shared" si="40"/>
        <v>1.25</v>
      </c>
      <c r="T25" s="68">
        <f t="shared" ref="T25:U25" si="41">T22/T$27</f>
        <v>1.25</v>
      </c>
      <c r="U25" s="68">
        <f t="shared" si="41"/>
        <v>1.25</v>
      </c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</row>
    <row r="26" spans="3:100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</row>
    <row r="27" spans="3:100" x14ac:dyDescent="0.25">
      <c r="C27" s="6" t="s">
        <v>48</v>
      </c>
      <c r="D27" s="22">
        <v>9.625</v>
      </c>
      <c r="E27" s="22">
        <v>9.625</v>
      </c>
      <c r="F27" s="22">
        <v>9.625</v>
      </c>
      <c r="G27" s="22">
        <v>9.625</v>
      </c>
      <c r="H27" s="22">
        <v>9.625</v>
      </c>
      <c r="I27" s="22">
        <v>9.625</v>
      </c>
      <c r="J27" s="22">
        <v>9.625</v>
      </c>
      <c r="K27" s="22">
        <v>9.625</v>
      </c>
      <c r="L27" s="22">
        <v>9.625</v>
      </c>
      <c r="M27" s="22">
        <v>9.625</v>
      </c>
      <c r="N27" s="22">
        <v>9.625</v>
      </c>
      <c r="O27" s="22">
        <v>9.625</v>
      </c>
      <c r="P27" s="22">
        <v>9.625</v>
      </c>
      <c r="Q27" s="22">
        <v>9.625</v>
      </c>
      <c r="R27" s="22">
        <v>9.625</v>
      </c>
      <c r="S27" s="22">
        <v>9.625</v>
      </c>
      <c r="T27" s="22">
        <v>9.625</v>
      </c>
      <c r="U27" s="22">
        <v>9.625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</row>
    <row r="28" spans="3:100" x14ac:dyDescent="0.25"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</row>
    <row r="29" spans="3:100" x14ac:dyDescent="0.25"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</row>
    <row r="30" spans="3:100" x14ac:dyDescent="0.25"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</row>
    <row r="31" spans="3:100" x14ac:dyDescent="0.25"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</row>
    <row r="32" spans="3:100" x14ac:dyDescent="0.25"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</row>
    <row r="33" spans="9:21" x14ac:dyDescent="0.25"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</row>
  </sheetData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6697-0BE9-450A-890E-9A1050134B6D}">
  <sheetPr codeName="Sheet6"/>
  <dimension ref="B3:Q146"/>
  <sheetViews>
    <sheetView showGridLines="0" zoomScaleNormal="100" workbookViewId="0"/>
  </sheetViews>
  <sheetFormatPr defaultRowHeight="15" x14ac:dyDescent="0.25"/>
  <cols>
    <col min="2" max="2" width="2.28515625" customWidth="1"/>
    <col min="3" max="3" width="4.42578125" customWidth="1"/>
    <col min="4" max="4" width="23.42578125" customWidth="1"/>
    <col min="5" max="5" width="5.5703125" bestFit="1" customWidth="1"/>
    <col min="6" max="6" width="11.7109375" customWidth="1"/>
    <col min="7" max="7" width="13.7109375" customWidth="1"/>
    <col min="8" max="8" width="15.42578125" customWidth="1"/>
    <col min="9" max="9" width="10" customWidth="1"/>
    <col min="10" max="10" width="14.42578125" customWidth="1"/>
    <col min="11" max="12" width="12.7109375" customWidth="1"/>
    <col min="13" max="13" width="5" customWidth="1"/>
    <col min="14" max="14" width="45.42578125" bestFit="1" customWidth="1"/>
    <col min="15" max="16" width="9.28515625" customWidth="1"/>
  </cols>
  <sheetData>
    <row r="3" spans="2:17" x14ac:dyDescent="0.25">
      <c r="K3" s="147"/>
    </row>
    <row r="8" spans="2:17" ht="11.25" customHeight="1" x14ac:dyDescent="0.25"/>
    <row r="9" spans="2:17" x14ac:dyDescent="0.25">
      <c r="C9" s="15" t="s">
        <v>49</v>
      </c>
    </row>
    <row r="10" spans="2:17" ht="10.15" customHeight="1" x14ac:dyDescent="0.25"/>
    <row r="11" spans="2:17" s="89" customFormat="1" ht="26.25" customHeight="1" x14ac:dyDescent="0.15">
      <c r="C11" s="87" t="s">
        <v>13</v>
      </c>
      <c r="D11" s="87" t="s">
        <v>50</v>
      </c>
      <c r="E11" s="87" t="s">
        <v>14</v>
      </c>
      <c r="F11" s="87" t="s">
        <v>51</v>
      </c>
      <c r="G11" s="87" t="s">
        <v>52</v>
      </c>
      <c r="H11" s="87" t="s">
        <v>67</v>
      </c>
      <c r="I11" s="87" t="s">
        <v>68</v>
      </c>
      <c r="J11" s="87" t="s">
        <v>55</v>
      </c>
      <c r="K11" s="87" t="s">
        <v>56</v>
      </c>
      <c r="L11" s="87" t="s">
        <v>82</v>
      </c>
      <c r="M11" s="87"/>
      <c r="N11" s="96" t="s">
        <v>76</v>
      </c>
      <c r="O11" s="87"/>
      <c r="P11" s="87"/>
    </row>
    <row r="12" spans="2:17" s="11" customFormat="1" ht="20.100000000000001" customHeight="1" x14ac:dyDescent="0.25">
      <c r="B12" s="84" t="s">
        <v>92</v>
      </c>
      <c r="C12" s="9">
        <v>1</v>
      </c>
      <c r="D12" s="10" t="s">
        <v>92</v>
      </c>
      <c r="E12" s="9" t="s">
        <v>34</v>
      </c>
      <c r="F12" s="8" t="s">
        <v>54</v>
      </c>
      <c r="G12" s="106">
        <v>1</v>
      </c>
      <c r="H12" s="107">
        <v>45261</v>
      </c>
      <c r="I12" s="108">
        <v>23439.789999999997</v>
      </c>
      <c r="J12" s="114">
        <v>4.68442390649648E-2</v>
      </c>
      <c r="K12" s="7">
        <v>4.0767007280252704E-2</v>
      </c>
      <c r="L12" s="134">
        <v>555000000</v>
      </c>
      <c r="M12" s="83"/>
      <c r="N12" s="97" t="s">
        <v>99</v>
      </c>
      <c r="O12" s="83"/>
      <c r="P12" s="83"/>
      <c r="Q12"/>
    </row>
    <row r="13" spans="2:17" s="11" customFormat="1" ht="20.100000000000001" customHeight="1" x14ac:dyDescent="0.25">
      <c r="B13" s="84" t="s">
        <v>93</v>
      </c>
      <c r="C13" s="9">
        <f>C12+1</f>
        <v>2</v>
      </c>
      <c r="D13" s="10" t="s">
        <v>93</v>
      </c>
      <c r="E13" s="9" t="s">
        <v>33</v>
      </c>
      <c r="F13" s="8" t="s">
        <v>54</v>
      </c>
      <c r="G13" s="109">
        <v>1</v>
      </c>
      <c r="H13" s="107">
        <v>45261</v>
      </c>
      <c r="I13" s="108">
        <v>6467.7099999999991</v>
      </c>
      <c r="J13" s="114">
        <v>0.1431670171389515</v>
      </c>
      <c r="K13" s="7">
        <v>0.13109935726819871</v>
      </c>
      <c r="L13" s="134">
        <v>103000000</v>
      </c>
      <c r="M13" s="111"/>
      <c r="N13" s="97" t="s">
        <v>96</v>
      </c>
      <c r="O13" s="7"/>
      <c r="P13" s="7"/>
      <c r="Q13"/>
    </row>
    <row r="14" spans="2:17" s="11" customFormat="1" ht="20.100000000000001" customHeight="1" x14ac:dyDescent="0.25">
      <c r="B14" s="84" t="s">
        <v>94</v>
      </c>
      <c r="C14" s="9">
        <f t="shared" ref="C14:C15" si="0">C13+1</f>
        <v>3</v>
      </c>
      <c r="D14" s="10" t="s">
        <v>94</v>
      </c>
      <c r="E14" s="9" t="s">
        <v>33</v>
      </c>
      <c r="F14" s="8" t="s">
        <v>54</v>
      </c>
      <c r="G14" s="106">
        <v>0.82</v>
      </c>
      <c r="H14" s="107">
        <v>45261</v>
      </c>
      <c r="I14" s="108">
        <v>18478.992999999999</v>
      </c>
      <c r="J14" s="114">
        <v>0.16299219670566181</v>
      </c>
      <c r="K14" s="7">
        <v>0.15592882132076186</v>
      </c>
      <c r="L14" s="134">
        <v>210000000</v>
      </c>
      <c r="M14" s="112"/>
      <c r="N14" s="97" t="s">
        <v>97</v>
      </c>
      <c r="O14" s="7"/>
      <c r="P14" s="7"/>
      <c r="Q14"/>
    </row>
    <row r="15" spans="2:17" s="11" customFormat="1" ht="20.100000000000001" customHeight="1" x14ac:dyDescent="0.25">
      <c r="B15" s="84" t="s">
        <v>95</v>
      </c>
      <c r="C15" s="9">
        <f t="shared" si="0"/>
        <v>4</v>
      </c>
      <c r="D15" s="10" t="s">
        <v>95</v>
      </c>
      <c r="E15" s="9" t="s">
        <v>33</v>
      </c>
      <c r="F15" s="8" t="s">
        <v>54</v>
      </c>
      <c r="G15" s="106">
        <v>0.89</v>
      </c>
      <c r="H15" s="107">
        <v>45261</v>
      </c>
      <c r="I15" s="108">
        <v>10491.11</v>
      </c>
      <c r="J15" s="114">
        <v>6.1058299427296202E-2</v>
      </c>
      <c r="K15" s="7">
        <v>5.246864545544902E-2</v>
      </c>
      <c r="L15" s="134">
        <v>90000000</v>
      </c>
      <c r="M15" s="112"/>
      <c r="N15" s="97" t="s">
        <v>98</v>
      </c>
      <c r="O15" s="7"/>
      <c r="P15" s="7"/>
      <c r="Q15"/>
    </row>
    <row r="16" spans="2:17" ht="20.25" customHeight="1" x14ac:dyDescent="0.25">
      <c r="C16" s="74"/>
      <c r="D16" s="75"/>
      <c r="E16" s="74"/>
      <c r="F16" s="74"/>
      <c r="G16" s="74"/>
      <c r="H16" s="74"/>
      <c r="I16" s="76"/>
      <c r="J16" s="74"/>
      <c r="K16" s="74"/>
      <c r="L16" s="74"/>
      <c r="M16" s="74"/>
      <c r="N16" s="74"/>
      <c r="O16" s="74"/>
      <c r="P16" s="74"/>
    </row>
    <row r="17" spans="3:12" ht="16.149999999999999" customHeight="1" x14ac:dyDescent="0.25">
      <c r="C17" s="69"/>
      <c r="D17" s="14"/>
      <c r="E17" s="70"/>
      <c r="F17" s="71"/>
      <c r="G17" s="69"/>
      <c r="H17" s="72"/>
      <c r="I17" s="73"/>
      <c r="J17" s="69"/>
      <c r="K17" s="72"/>
      <c r="L17" s="72"/>
    </row>
    <row r="18" spans="3:12" ht="16.149999999999999" customHeight="1" x14ac:dyDescent="0.25">
      <c r="C18" s="69"/>
      <c r="D18" s="14"/>
      <c r="E18" s="70"/>
      <c r="F18" s="71"/>
      <c r="G18" s="69"/>
      <c r="H18" s="72"/>
      <c r="I18" s="73"/>
      <c r="J18" s="69"/>
      <c r="K18" s="72"/>
      <c r="L18" s="72"/>
    </row>
    <row r="19" spans="3:12" ht="16.149999999999999" customHeight="1" x14ac:dyDescent="0.25">
      <c r="C19" s="69"/>
      <c r="D19" s="14"/>
      <c r="E19" s="70"/>
      <c r="F19" s="71"/>
      <c r="G19" s="69"/>
      <c r="H19" s="72"/>
      <c r="I19" s="73"/>
      <c r="J19" s="69"/>
      <c r="K19" s="72"/>
      <c r="L19" s="72"/>
    </row>
    <row r="20" spans="3:12" ht="16.149999999999999" customHeight="1" x14ac:dyDescent="0.25">
      <c r="C20" s="69"/>
      <c r="D20" s="14"/>
      <c r="E20" s="70"/>
      <c r="F20" s="71"/>
      <c r="G20" s="69"/>
      <c r="H20" s="72"/>
      <c r="I20" s="73"/>
      <c r="J20" s="69"/>
      <c r="K20" s="72"/>
      <c r="L20" s="72"/>
    </row>
    <row r="21" spans="3:12" ht="16.149999999999999" customHeight="1" x14ac:dyDescent="0.25">
      <c r="C21" s="69"/>
      <c r="D21" s="14"/>
      <c r="E21" s="70"/>
      <c r="F21" s="71"/>
      <c r="G21" s="69"/>
      <c r="H21" s="72"/>
      <c r="I21" s="73"/>
      <c r="J21" s="69"/>
      <c r="K21" s="72"/>
      <c r="L21" s="72"/>
    </row>
    <row r="22" spans="3:12" ht="16.149999999999999" customHeight="1" x14ac:dyDescent="0.25">
      <c r="C22" s="69"/>
      <c r="D22" s="14"/>
      <c r="E22" s="70"/>
      <c r="F22" s="71"/>
      <c r="G22" s="69"/>
      <c r="H22" s="72"/>
      <c r="I22" s="73"/>
      <c r="J22" s="69"/>
      <c r="K22" s="72"/>
      <c r="L22" s="72"/>
    </row>
    <row r="23" spans="3:12" ht="16.149999999999999" customHeight="1" x14ac:dyDescent="0.25">
      <c r="C23" s="69"/>
      <c r="D23" s="14"/>
      <c r="E23" s="70"/>
      <c r="F23" s="71"/>
      <c r="G23" s="69"/>
      <c r="H23" s="72"/>
      <c r="I23" s="73"/>
      <c r="J23" s="69"/>
      <c r="K23" s="72"/>
      <c r="L23" s="72"/>
    </row>
    <row r="24" spans="3:12" ht="16.149999999999999" customHeight="1" x14ac:dyDescent="0.25">
      <c r="C24" s="69"/>
      <c r="D24" s="14"/>
      <c r="E24" s="70"/>
      <c r="F24" s="71"/>
      <c r="G24" s="69"/>
      <c r="H24" s="72"/>
      <c r="I24" s="73"/>
      <c r="J24" s="69"/>
      <c r="K24" s="72"/>
      <c r="L24" s="72"/>
    </row>
    <row r="25" spans="3:12" ht="16.149999999999999" customHeight="1" x14ac:dyDescent="0.25">
      <c r="C25" s="69"/>
      <c r="D25" s="14"/>
      <c r="E25" s="70"/>
      <c r="F25" s="71"/>
      <c r="G25" s="69"/>
      <c r="H25" s="72"/>
      <c r="I25" s="73"/>
      <c r="J25" s="69"/>
      <c r="K25" s="72"/>
      <c r="L25" s="72"/>
    </row>
    <row r="26" spans="3:12" ht="16.149999999999999" customHeight="1" x14ac:dyDescent="0.25">
      <c r="C26" s="69"/>
      <c r="D26" s="14"/>
      <c r="E26" s="70"/>
      <c r="F26" s="71"/>
      <c r="G26" s="69"/>
      <c r="H26" s="72"/>
      <c r="I26" s="73"/>
      <c r="J26" s="69"/>
      <c r="K26" s="72"/>
      <c r="L26" s="72"/>
    </row>
    <row r="27" spans="3:12" ht="16.149999999999999" customHeight="1" x14ac:dyDescent="0.25">
      <c r="C27" s="69"/>
      <c r="D27" s="14"/>
      <c r="E27" s="70"/>
      <c r="F27" s="71"/>
      <c r="G27" s="69"/>
      <c r="H27" s="72"/>
      <c r="I27" s="73"/>
      <c r="J27" s="69"/>
      <c r="K27" s="72"/>
      <c r="L27" s="72"/>
    </row>
    <row r="28" spans="3:12" ht="16.149999999999999" customHeight="1" x14ac:dyDescent="0.25">
      <c r="C28" s="69"/>
      <c r="D28" s="14"/>
      <c r="E28" s="70"/>
      <c r="F28" s="71"/>
      <c r="G28" s="69"/>
      <c r="H28" s="72"/>
      <c r="I28" s="73"/>
      <c r="J28" s="69"/>
      <c r="K28" s="72"/>
      <c r="L28" s="72"/>
    </row>
    <row r="29" spans="3:12" ht="16.149999999999999" customHeight="1" x14ac:dyDescent="0.25">
      <c r="C29" s="69"/>
      <c r="D29" s="14"/>
      <c r="E29" s="70"/>
      <c r="F29" s="71"/>
      <c r="G29" s="69"/>
      <c r="H29" s="72"/>
      <c r="I29" s="73"/>
      <c r="J29" s="69"/>
      <c r="K29" s="72"/>
      <c r="L29" s="72"/>
    </row>
    <row r="30" spans="3:12" ht="16.149999999999999" customHeight="1" x14ac:dyDescent="0.25">
      <c r="C30" s="69"/>
      <c r="D30" s="14"/>
      <c r="E30" s="70"/>
      <c r="F30" s="71"/>
      <c r="G30" s="69"/>
      <c r="H30" s="72"/>
      <c r="I30" s="73"/>
      <c r="J30" s="69"/>
      <c r="K30" s="72"/>
      <c r="L30" s="72"/>
    </row>
    <row r="31" spans="3:12" ht="16.149999999999999" customHeight="1" x14ac:dyDescent="0.25">
      <c r="C31" s="69"/>
      <c r="D31" s="14"/>
      <c r="E31" s="70"/>
      <c r="F31" s="71"/>
      <c r="G31" s="69"/>
      <c r="H31" s="72"/>
      <c r="I31" s="73"/>
      <c r="J31" s="69"/>
      <c r="K31" s="72"/>
      <c r="L31" s="72"/>
    </row>
    <row r="32" spans="3:12" ht="16.149999999999999" customHeight="1" x14ac:dyDescent="0.25">
      <c r="C32" s="69"/>
      <c r="D32" s="14"/>
      <c r="E32" s="70"/>
      <c r="F32" s="71"/>
      <c r="G32" s="69"/>
      <c r="H32" s="72"/>
      <c r="I32" s="73"/>
      <c r="J32" s="69"/>
      <c r="K32" s="72"/>
      <c r="L32" s="72"/>
    </row>
    <row r="33" spans="3:12" ht="16.149999999999999" customHeight="1" x14ac:dyDescent="0.25">
      <c r="C33" s="69"/>
      <c r="D33" s="14"/>
      <c r="E33" s="70"/>
      <c r="F33" s="71"/>
      <c r="G33" s="69"/>
      <c r="H33" s="72"/>
      <c r="I33" s="73"/>
      <c r="J33" s="69"/>
      <c r="K33" s="72"/>
      <c r="L33" s="72"/>
    </row>
    <row r="34" spans="3:12" ht="16.149999999999999" customHeight="1" x14ac:dyDescent="0.25">
      <c r="C34" s="69"/>
      <c r="D34" s="14"/>
      <c r="E34" s="70"/>
      <c r="F34" s="71"/>
      <c r="G34" s="69"/>
      <c r="H34" s="72"/>
      <c r="I34" s="73"/>
      <c r="J34" s="69"/>
      <c r="K34" s="72"/>
      <c r="L34" s="72"/>
    </row>
    <row r="35" spans="3:12" ht="16.149999999999999" customHeight="1" x14ac:dyDescent="0.25">
      <c r="C35" s="69"/>
      <c r="D35" s="14"/>
      <c r="E35" s="70"/>
      <c r="F35" s="71"/>
      <c r="G35" s="69"/>
      <c r="H35" s="72"/>
      <c r="I35" s="73"/>
      <c r="J35" s="69"/>
      <c r="K35" s="72"/>
      <c r="L35" s="72"/>
    </row>
    <row r="36" spans="3:12" ht="16.149999999999999" customHeight="1" x14ac:dyDescent="0.25">
      <c r="C36" s="69"/>
      <c r="D36" s="14"/>
      <c r="E36" s="70"/>
      <c r="F36" s="71"/>
      <c r="G36" s="69"/>
      <c r="H36" s="72"/>
      <c r="I36" s="73"/>
      <c r="J36" s="69"/>
      <c r="K36" s="72"/>
      <c r="L36" s="72"/>
    </row>
    <row r="37" spans="3:12" ht="16.149999999999999" customHeight="1" x14ac:dyDescent="0.25">
      <c r="C37" s="69"/>
      <c r="D37" s="14"/>
      <c r="E37" s="70"/>
      <c r="F37" s="71"/>
      <c r="G37" s="69"/>
      <c r="H37" s="72"/>
      <c r="I37" s="73"/>
      <c r="J37" s="69"/>
      <c r="K37" s="72"/>
      <c r="L37" s="72"/>
    </row>
    <row r="38" spans="3:12" ht="16.149999999999999" customHeight="1" x14ac:dyDescent="0.25">
      <c r="C38" s="69"/>
      <c r="D38" s="14"/>
      <c r="E38" s="70"/>
      <c r="F38" s="71"/>
      <c r="G38" s="69"/>
      <c r="H38" s="72"/>
      <c r="I38" s="73"/>
      <c r="J38" s="69"/>
      <c r="K38" s="72"/>
      <c r="L38" s="72"/>
    </row>
    <row r="39" spans="3:12" ht="16.149999999999999" customHeight="1" x14ac:dyDescent="0.25">
      <c r="C39" s="69"/>
      <c r="D39" s="14"/>
      <c r="E39" s="70"/>
      <c r="F39" s="71"/>
      <c r="G39" s="69"/>
      <c r="H39" s="72"/>
      <c r="I39" s="73"/>
      <c r="J39" s="69"/>
      <c r="K39" s="72"/>
      <c r="L39" s="72"/>
    </row>
    <row r="40" spans="3:12" ht="16.149999999999999" customHeight="1" x14ac:dyDescent="0.25">
      <c r="C40" s="69"/>
      <c r="D40" s="14"/>
      <c r="E40" s="70"/>
      <c r="F40" s="71"/>
      <c r="G40" s="69"/>
      <c r="H40" s="72"/>
      <c r="I40" s="73"/>
      <c r="J40" s="69"/>
      <c r="K40" s="72"/>
      <c r="L40" s="72"/>
    </row>
    <row r="41" spans="3:12" ht="16.149999999999999" customHeight="1" x14ac:dyDescent="0.25">
      <c r="C41" s="69"/>
      <c r="D41" s="14"/>
      <c r="E41" s="70"/>
      <c r="F41" s="71"/>
      <c r="G41" s="69"/>
      <c r="H41" s="72"/>
      <c r="I41" s="73"/>
      <c r="J41" s="69"/>
      <c r="K41" s="72"/>
      <c r="L41" s="72"/>
    </row>
    <row r="42" spans="3:12" ht="16.149999999999999" customHeight="1" x14ac:dyDescent="0.25">
      <c r="C42" s="69"/>
      <c r="D42" s="14"/>
      <c r="E42" s="70"/>
      <c r="F42" s="71"/>
      <c r="G42" s="69"/>
      <c r="H42" s="72"/>
      <c r="I42" s="73"/>
      <c r="J42" s="69"/>
      <c r="K42" s="72"/>
      <c r="L42" s="72"/>
    </row>
    <row r="43" spans="3:12" ht="16.149999999999999" customHeight="1" x14ac:dyDescent="0.25">
      <c r="C43" s="69"/>
      <c r="D43" s="14"/>
      <c r="E43" s="70"/>
      <c r="F43" s="71"/>
      <c r="G43" s="69"/>
      <c r="H43" s="72"/>
      <c r="I43" s="73"/>
      <c r="J43" s="69"/>
      <c r="K43" s="72"/>
      <c r="L43" s="72"/>
    </row>
    <row r="44" spans="3:12" ht="16.149999999999999" customHeight="1" x14ac:dyDescent="0.25">
      <c r="C44" s="69"/>
      <c r="D44" s="14"/>
      <c r="E44" s="70"/>
      <c r="F44" s="71"/>
      <c r="G44" s="69"/>
      <c r="H44" s="72"/>
      <c r="I44" s="73"/>
      <c r="J44" s="69"/>
      <c r="K44" s="72"/>
      <c r="L44" s="72"/>
    </row>
    <row r="45" spans="3:12" ht="16.149999999999999" customHeight="1" x14ac:dyDescent="0.25">
      <c r="C45" s="69"/>
      <c r="D45" s="14"/>
      <c r="E45" s="70"/>
      <c r="F45" s="71"/>
      <c r="G45" s="69"/>
      <c r="H45" s="72"/>
      <c r="I45" s="73"/>
      <c r="J45" s="69"/>
      <c r="K45" s="72"/>
      <c r="L45" s="72"/>
    </row>
    <row r="46" spans="3:12" ht="16.149999999999999" customHeight="1" x14ac:dyDescent="0.25">
      <c r="C46" s="69"/>
      <c r="D46" s="14"/>
      <c r="E46" s="70"/>
      <c r="F46" s="71"/>
      <c r="G46" s="69"/>
      <c r="H46" s="72"/>
      <c r="I46" s="73"/>
      <c r="J46" s="69"/>
      <c r="K46" s="72"/>
      <c r="L46" s="72"/>
    </row>
    <row r="47" spans="3:12" ht="16.149999999999999" customHeight="1" x14ac:dyDescent="0.25">
      <c r="C47" s="69"/>
      <c r="D47" s="14"/>
      <c r="E47" s="70"/>
      <c r="F47" s="71"/>
      <c r="G47" s="69"/>
      <c r="H47" s="72"/>
      <c r="I47" s="73"/>
      <c r="J47" s="69"/>
      <c r="K47" s="72"/>
      <c r="L47" s="72"/>
    </row>
    <row r="48" spans="3:12" ht="16.149999999999999" customHeight="1" x14ac:dyDescent="0.25">
      <c r="C48" s="69"/>
      <c r="D48" s="14"/>
      <c r="E48" s="70"/>
      <c r="F48" s="71"/>
      <c r="G48" s="69"/>
      <c r="H48" s="72"/>
      <c r="I48" s="73"/>
      <c r="J48" s="69"/>
      <c r="K48" s="72"/>
      <c r="L48" s="72"/>
    </row>
    <row r="49" spans="3:12" ht="16.149999999999999" customHeight="1" x14ac:dyDescent="0.25">
      <c r="C49" s="69"/>
      <c r="D49" s="14"/>
      <c r="E49" s="70"/>
      <c r="F49" s="71"/>
      <c r="G49" s="69"/>
      <c r="H49" s="72"/>
      <c r="I49" s="73"/>
      <c r="J49" s="69"/>
      <c r="K49" s="72"/>
      <c r="L49" s="72"/>
    </row>
    <row r="50" spans="3:12" ht="16.149999999999999" customHeight="1" x14ac:dyDescent="0.25">
      <c r="C50" s="69"/>
      <c r="D50" s="14"/>
      <c r="E50" s="70"/>
      <c r="F50" s="71"/>
      <c r="G50" s="69"/>
      <c r="H50" s="72"/>
      <c r="I50" s="73"/>
      <c r="J50" s="69"/>
      <c r="K50" s="72"/>
      <c r="L50" s="72"/>
    </row>
    <row r="51" spans="3:12" ht="16.149999999999999" customHeight="1" x14ac:dyDescent="0.25">
      <c r="C51" s="69"/>
      <c r="D51" s="14"/>
      <c r="E51" s="70"/>
      <c r="F51" s="71"/>
      <c r="G51" s="69"/>
      <c r="H51" s="72"/>
      <c r="I51" s="73"/>
      <c r="J51" s="69"/>
      <c r="K51" s="72"/>
      <c r="L51" s="72"/>
    </row>
    <row r="52" spans="3:12" ht="16.149999999999999" customHeight="1" x14ac:dyDescent="0.25">
      <c r="I52" s="66"/>
    </row>
    <row r="53" spans="3:12" ht="16.149999999999999" customHeight="1" x14ac:dyDescent="0.25">
      <c r="I53" s="66"/>
    </row>
    <row r="54" spans="3:12" ht="16.149999999999999" customHeight="1" x14ac:dyDescent="0.25"/>
    <row r="55" spans="3:12" ht="16.149999999999999" customHeight="1" x14ac:dyDescent="0.25"/>
    <row r="56" spans="3:12" ht="16.149999999999999" customHeight="1" x14ac:dyDescent="0.25"/>
    <row r="57" spans="3:12" ht="16.149999999999999" customHeight="1" x14ac:dyDescent="0.25"/>
    <row r="58" spans="3:12" ht="16.149999999999999" customHeight="1" x14ac:dyDescent="0.25"/>
    <row r="59" spans="3:12" ht="16.149999999999999" customHeight="1" x14ac:dyDescent="0.25"/>
    <row r="60" spans="3:12" ht="16.149999999999999" customHeight="1" x14ac:dyDescent="0.25"/>
    <row r="61" spans="3:12" ht="16.149999999999999" customHeight="1" x14ac:dyDescent="0.25"/>
    <row r="62" spans="3:12" ht="16.149999999999999" customHeight="1" x14ac:dyDescent="0.25"/>
    <row r="63" spans="3:12" ht="16.149999999999999" customHeight="1" x14ac:dyDescent="0.25"/>
    <row r="64" spans="3:12" ht="16.149999999999999" customHeight="1" x14ac:dyDescent="0.25"/>
    <row r="65" ht="16.149999999999999" customHeight="1" x14ac:dyDescent="0.25"/>
    <row r="66" ht="16.149999999999999" customHeight="1" x14ac:dyDescent="0.25"/>
    <row r="67" ht="16.149999999999999" customHeight="1" x14ac:dyDescent="0.25"/>
    <row r="68" ht="16.149999999999999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</sheetData>
  <phoneticPr fontId="18" type="noConversion"/>
  <hyperlinks>
    <hyperlink ref="N13" r:id="rId1" xr:uid="{4CD4AE35-7302-4A37-8125-77E15E9DB67E}"/>
    <hyperlink ref="N14" r:id="rId2" xr:uid="{B79447B1-5CFD-4B4C-B102-16F4D2174C86}"/>
    <hyperlink ref="N15" r:id="rId3" xr:uid="{EB5C4F1A-3520-4B98-AE2E-F9ED9A457698}"/>
    <hyperlink ref="N12" r:id="rId4" xr:uid="{2552155B-1DF3-479D-8BE6-3F1A2950C982}"/>
  </hyperlinks>
  <pageMargins left="0.7" right="0.7" top="0.75" bottom="0.75" header="0.3" footer="0.3"/>
  <pageSetup paperSize="9" orientation="portrait" r:id="rId5"/>
  <headerFooter>
    <oddFooter>&amp;L&amp;1#&amp;"Calibri"&amp;9&amp;K000000Corporativo | Interno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56EF-4F2B-40FD-8511-6E55934CE5CA}">
  <dimension ref="B8:V240"/>
  <sheetViews>
    <sheetView showGridLines="0" zoomScaleNormal="100" workbookViewId="0"/>
  </sheetViews>
  <sheetFormatPr defaultColWidth="9.28515625" defaultRowHeight="15" x14ac:dyDescent="0.25"/>
  <cols>
    <col min="2" max="2" width="2.28515625" customWidth="1"/>
    <col min="3" max="3" width="4.42578125" customWidth="1"/>
    <col min="4" max="4" width="25.5703125" customWidth="1"/>
    <col min="5" max="22" width="10.28515625" customWidth="1"/>
  </cols>
  <sheetData>
    <row r="8" spans="3:22" ht="11.25" customHeight="1" x14ac:dyDescent="0.25"/>
    <row r="9" spans="3:22" ht="20.25" customHeight="1" x14ac:dyDescent="0.25">
      <c r="C9" s="15" t="s">
        <v>63</v>
      </c>
      <c r="D9" s="14"/>
      <c r="E9" s="70"/>
      <c r="F9" s="71"/>
      <c r="G9" s="69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</row>
    <row r="10" spans="3:22" ht="20.25" customHeight="1" x14ac:dyDescent="0.25">
      <c r="C10" s="15"/>
      <c r="D10" s="14"/>
      <c r="E10" s="70"/>
      <c r="F10" s="71"/>
      <c r="G10" s="69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</row>
    <row r="11" spans="3:22" s="89" customFormat="1" ht="26.25" customHeight="1" x14ac:dyDescent="0.15">
      <c r="C11" s="95" t="s">
        <v>69</v>
      </c>
      <c r="D11" s="88"/>
      <c r="E11" s="125">
        <v>45261</v>
      </c>
      <c r="F11" s="125">
        <v>45292</v>
      </c>
      <c r="G11" s="125">
        <v>45323</v>
      </c>
      <c r="H11" s="125">
        <v>45352</v>
      </c>
      <c r="I11" s="125">
        <v>45383</v>
      </c>
      <c r="J11" s="125">
        <v>45413</v>
      </c>
      <c r="K11" s="125">
        <v>45444</v>
      </c>
      <c r="L11" s="125">
        <v>45474</v>
      </c>
      <c r="M11" s="125">
        <v>45505</v>
      </c>
      <c r="N11" s="125">
        <v>45536</v>
      </c>
      <c r="O11" s="125">
        <v>45566</v>
      </c>
      <c r="P11" s="125">
        <v>45597</v>
      </c>
      <c r="Q11" s="125">
        <v>45627</v>
      </c>
      <c r="R11" s="125">
        <v>45658</v>
      </c>
      <c r="S11" s="125">
        <v>45689</v>
      </c>
      <c r="T11" s="125">
        <v>45717</v>
      </c>
      <c r="U11" s="125">
        <v>45748</v>
      </c>
      <c r="V11" s="125">
        <v>45778</v>
      </c>
    </row>
    <row r="12" spans="3:22" x14ac:dyDescent="0.25">
      <c r="C12" s="94"/>
      <c r="D12" s="92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</row>
    <row r="13" spans="3:22" ht="20.25" customHeight="1" x14ac:dyDescent="0.25">
      <c r="C13" s="119" t="s">
        <v>64</v>
      </c>
      <c r="D13" s="120"/>
      <c r="E13" s="121">
        <v>7.3922753642755606E-2</v>
      </c>
      <c r="F13" s="121">
        <v>7.143054775213746E-2</v>
      </c>
      <c r="G13" s="121">
        <v>7.1537793639804559E-2</v>
      </c>
      <c r="H13" s="121">
        <v>7.1537793639804559E-2</v>
      </c>
      <c r="I13" s="121">
        <v>6.8132730662356464E-2</v>
      </c>
      <c r="J13" s="121">
        <v>7.9382202326103934E-2</v>
      </c>
      <c r="K13" s="121">
        <v>7.3929873457972375E-2</v>
      </c>
      <c r="L13" s="121">
        <v>6.3050182774965005E-2</v>
      </c>
      <c r="M13" s="121">
        <v>7.8930587396804766E-2</v>
      </c>
      <c r="N13" s="121">
        <v>5.7357616953258091E-2</v>
      </c>
      <c r="O13" s="121">
        <v>8.0093596880973561E-2</v>
      </c>
      <c r="P13" s="121">
        <v>8.0093596880973561E-2</v>
      </c>
      <c r="Q13" s="121">
        <v>8.8447435606371402E-2</v>
      </c>
      <c r="R13" s="121">
        <v>0.11069511440538772</v>
      </c>
      <c r="S13" s="121">
        <v>9.9326988566433322E-2</v>
      </c>
      <c r="T13" s="121">
        <v>9.9326988566433322E-2</v>
      </c>
      <c r="U13" s="121">
        <v>9.0727793385202857E-2</v>
      </c>
      <c r="V13" s="121">
        <v>9.641178836713174E-2</v>
      </c>
    </row>
    <row r="14" spans="3:22" ht="20.25" customHeight="1" x14ac:dyDescent="0.25">
      <c r="C14" s="119" t="s">
        <v>65</v>
      </c>
      <c r="D14" s="120"/>
      <c r="E14" s="121">
        <v>6.2632755524343942E-2</v>
      </c>
      <c r="F14" s="121">
        <v>5.4748808658671537E-2</v>
      </c>
      <c r="G14" s="121">
        <v>6.0341344814633276E-2</v>
      </c>
      <c r="H14" s="121">
        <v>6.0152684394820709E-2</v>
      </c>
      <c r="I14" s="121">
        <v>5.9811918393147812E-2</v>
      </c>
      <c r="J14" s="121">
        <v>6.4370771809180938E-2</v>
      </c>
      <c r="K14" s="121">
        <v>6.1287173683490265E-2</v>
      </c>
      <c r="L14" s="121">
        <v>5.6656852786510212E-2</v>
      </c>
      <c r="M14" s="121">
        <v>7.8971436326432623E-2</v>
      </c>
      <c r="N14" s="121">
        <v>5.3226699542599391E-2</v>
      </c>
      <c r="O14" s="121">
        <v>6.8836779266985088E-2</v>
      </c>
      <c r="P14" s="121">
        <v>6.8690511764690307E-2</v>
      </c>
      <c r="Q14" s="121">
        <v>7.0245970951135855E-2</v>
      </c>
      <c r="R14" s="121">
        <v>8.0855105035636574E-2</v>
      </c>
      <c r="S14" s="121">
        <v>7.3304167241858786E-2</v>
      </c>
      <c r="T14" s="121">
        <v>7.2900200707255031E-2</v>
      </c>
      <c r="U14" s="121">
        <v>6.9322124659211296E-2</v>
      </c>
      <c r="V14" s="121">
        <v>7.506280739781053E-2</v>
      </c>
    </row>
    <row r="15" spans="3:22" ht="20.25" customHeight="1" x14ac:dyDescent="0.25">
      <c r="C15" s="122" t="s">
        <v>66</v>
      </c>
      <c r="D15" s="123"/>
      <c r="E15" s="124">
        <v>0.12076655849834149</v>
      </c>
      <c r="F15" s="124">
        <v>0.1244054336367772</v>
      </c>
      <c r="G15" s="124">
        <v>0.11573015300111773</v>
      </c>
      <c r="H15" s="124">
        <v>0.11071609531393117</v>
      </c>
      <c r="I15" s="124">
        <v>0.10231499110194216</v>
      </c>
      <c r="J15" s="124">
        <v>9.7475080843261466E-2</v>
      </c>
      <c r="K15" s="124">
        <v>9.4314572951150547E-2</v>
      </c>
      <c r="L15" s="124">
        <v>7.9884092039534393E-2</v>
      </c>
      <c r="M15" s="124">
        <v>0.10214979100988492</v>
      </c>
      <c r="N15" s="124">
        <v>0.14304544089609603</v>
      </c>
      <c r="O15" s="124">
        <v>0.14544752868493105</v>
      </c>
      <c r="P15" s="124">
        <v>0.13495622513059713</v>
      </c>
      <c r="Q15" s="124">
        <v>0.16056271578468817</v>
      </c>
      <c r="R15" s="124">
        <v>0.17048090684470596</v>
      </c>
      <c r="S15" s="124">
        <v>0.17074342644639601</v>
      </c>
      <c r="T15" s="124">
        <v>0.16704239662724568</v>
      </c>
      <c r="U15" s="124">
        <v>0.10190870565762189</v>
      </c>
      <c r="V15" s="124">
        <v>7.506280739781053E-2</v>
      </c>
    </row>
    <row r="16" spans="3:22" s="89" customFormat="1" ht="260.25" customHeight="1" x14ac:dyDescent="0.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</row>
    <row r="17" spans="2:22" ht="20.25" customHeight="1" x14ac:dyDescent="0.25">
      <c r="C17" s="15" t="s">
        <v>83</v>
      </c>
      <c r="D17" s="14"/>
      <c r="E17" s="70"/>
      <c r="F17" s="71"/>
      <c r="G17" s="69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</row>
    <row r="18" spans="2:22" ht="20.25" customHeight="1" x14ac:dyDescent="0.25">
      <c r="C18" s="15"/>
      <c r="D18" s="14"/>
      <c r="E18" s="70"/>
      <c r="F18" s="71"/>
      <c r="G18" s="69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</row>
    <row r="19" spans="2:22" s="89" customFormat="1" ht="26.25" customHeight="1" x14ac:dyDescent="0.15">
      <c r="C19" s="87" t="s">
        <v>13</v>
      </c>
      <c r="D19" s="87" t="s">
        <v>50</v>
      </c>
      <c r="E19" s="125">
        <f>E$11</f>
        <v>45261</v>
      </c>
      <c r="F19" s="125">
        <f t="shared" ref="F19:V19" si="0">F$11</f>
        <v>45292</v>
      </c>
      <c r="G19" s="125">
        <f t="shared" si="0"/>
        <v>45323</v>
      </c>
      <c r="H19" s="125">
        <f t="shared" si="0"/>
        <v>45352</v>
      </c>
      <c r="I19" s="125">
        <f t="shared" si="0"/>
        <v>45383</v>
      </c>
      <c r="J19" s="125">
        <f t="shared" si="0"/>
        <v>45413</v>
      </c>
      <c r="K19" s="125">
        <f t="shared" si="0"/>
        <v>45444</v>
      </c>
      <c r="L19" s="125">
        <f t="shared" si="0"/>
        <v>45474</v>
      </c>
      <c r="M19" s="125">
        <f t="shared" si="0"/>
        <v>45505</v>
      </c>
      <c r="N19" s="125">
        <f t="shared" si="0"/>
        <v>45536</v>
      </c>
      <c r="O19" s="125">
        <f t="shared" si="0"/>
        <v>45566</v>
      </c>
      <c r="P19" s="125">
        <f t="shared" si="0"/>
        <v>45597</v>
      </c>
      <c r="Q19" s="125">
        <f t="shared" si="0"/>
        <v>45627</v>
      </c>
      <c r="R19" s="125">
        <f t="shared" si="0"/>
        <v>45658</v>
      </c>
      <c r="S19" s="125">
        <f t="shared" si="0"/>
        <v>45689</v>
      </c>
      <c r="T19" s="125">
        <f t="shared" si="0"/>
        <v>45717</v>
      </c>
      <c r="U19" s="125">
        <f t="shared" si="0"/>
        <v>45748</v>
      </c>
      <c r="V19" s="125">
        <f t="shared" si="0"/>
        <v>45778</v>
      </c>
    </row>
    <row r="20" spans="2:22" x14ac:dyDescent="0.25">
      <c r="C20" s="94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</row>
    <row r="21" spans="2:22" s="129" customFormat="1" ht="20.100000000000001" customHeight="1" x14ac:dyDescent="0.25">
      <c r="B21" s="126" t="s">
        <v>92</v>
      </c>
      <c r="C21" s="127">
        <v>1</v>
      </c>
      <c r="D21" s="128" t="s">
        <v>92</v>
      </c>
      <c r="E21" s="132">
        <v>3.9518698960584929E-2</v>
      </c>
      <c r="F21" s="132">
        <v>2.0163288173566597E-2</v>
      </c>
      <c r="G21" s="132">
        <v>2.0163288173566597E-2</v>
      </c>
      <c r="H21" s="132">
        <v>2.0068451929138576E-2</v>
      </c>
      <c r="I21" s="132">
        <v>3.6081136338352027E-2</v>
      </c>
      <c r="J21" s="132">
        <v>3.625425517130796E-2</v>
      </c>
      <c r="K21" s="132">
        <v>3.6217657160514949E-2</v>
      </c>
      <c r="L21" s="132">
        <v>3.6216749512289433E-2</v>
      </c>
      <c r="M21" s="132">
        <v>7.4113723622610747E-2</v>
      </c>
      <c r="N21" s="132">
        <v>3.7528529111904872E-2</v>
      </c>
      <c r="O21" s="132">
        <v>3.7400611462729036E-2</v>
      </c>
      <c r="P21" s="132">
        <v>3.7397736923494733E-2</v>
      </c>
      <c r="Q21" s="132">
        <v>3.7296352369418043E-2</v>
      </c>
      <c r="R21" s="132">
        <v>3.7013110906631688E-2</v>
      </c>
      <c r="S21" s="132">
        <v>3.671930881595941E-2</v>
      </c>
      <c r="T21" s="132">
        <v>3.6447592060468575E-2</v>
      </c>
      <c r="U21" s="132">
        <v>4.117832989084582E-2</v>
      </c>
      <c r="V21" s="132">
        <v>4.076700755052004E-2</v>
      </c>
    </row>
    <row r="22" spans="2:22" s="129" customFormat="1" ht="20.100000000000001" customHeight="1" x14ac:dyDescent="0.25">
      <c r="B22" s="126" t="s">
        <v>93</v>
      </c>
      <c r="C22" s="127">
        <v>2</v>
      </c>
      <c r="D22" s="128" t="s">
        <v>93</v>
      </c>
      <c r="E22" s="132">
        <v>0.18830749396877958</v>
      </c>
      <c r="F22" s="132">
        <v>0.18813027844763622</v>
      </c>
      <c r="G22" s="132">
        <v>0.18813027844763622</v>
      </c>
      <c r="H22" s="132">
        <v>0.18813027844763622</v>
      </c>
      <c r="I22" s="132">
        <v>0.18813027844763622</v>
      </c>
      <c r="J22" s="132">
        <v>0.18873817472814783</v>
      </c>
      <c r="K22" s="132">
        <v>0.18873817472814783</v>
      </c>
      <c r="L22" s="132">
        <v>0.18659875280014279</v>
      </c>
      <c r="M22" s="132">
        <v>0.18659875280014279</v>
      </c>
      <c r="N22" s="132">
        <v>0.18606764977800994</v>
      </c>
      <c r="O22" s="132">
        <v>0.1825236550767744</v>
      </c>
      <c r="P22" s="132">
        <v>0.18163633988175251</v>
      </c>
      <c r="Q22" s="132">
        <v>0.13465020030544661</v>
      </c>
      <c r="R22" s="132">
        <v>0.13224635695636747</v>
      </c>
      <c r="S22" s="132">
        <v>0.13165579984244094</v>
      </c>
      <c r="T22" s="132">
        <v>0.13039832971998472</v>
      </c>
      <c r="U22" s="132">
        <v>0.13118088056792335</v>
      </c>
      <c r="V22" s="132">
        <v>0.13109936006316794</v>
      </c>
    </row>
    <row r="23" spans="2:22" s="129" customFormat="1" ht="20.100000000000001" customHeight="1" x14ac:dyDescent="0.25">
      <c r="B23" s="126" t="s">
        <v>94</v>
      </c>
      <c r="C23" s="127">
        <v>3</v>
      </c>
      <c r="D23" s="128" t="s">
        <v>94</v>
      </c>
      <c r="E23" s="132">
        <v>7.8881150510089898E-2</v>
      </c>
      <c r="F23" s="132">
        <v>8.2802508308940509E-2</v>
      </c>
      <c r="G23" s="132">
        <v>0.12788109078019641</v>
      </c>
      <c r="H23" s="132">
        <v>0.12788109078019641</v>
      </c>
      <c r="I23" s="132">
        <v>8.3431871917401479E-2</v>
      </c>
      <c r="J23" s="132">
        <v>8.3679129240438202E-2</v>
      </c>
      <c r="K23" s="132">
        <v>8.3449455677164136E-2</v>
      </c>
      <c r="L23" s="132">
        <v>8.2372233187019722E-2</v>
      </c>
      <c r="M23" s="132">
        <v>8.1730756878339986E-2</v>
      </c>
      <c r="N23" s="132">
        <v>6.4030820051802065E-2</v>
      </c>
      <c r="O23" s="132">
        <v>0.13478810690724718</v>
      </c>
      <c r="P23" s="132">
        <v>0.13411447222573283</v>
      </c>
      <c r="Q23" s="132">
        <v>0.15992957992650009</v>
      </c>
      <c r="R23" s="132">
        <v>0.18650084128486627</v>
      </c>
      <c r="S23" s="132">
        <v>0.15768988089891212</v>
      </c>
      <c r="T23" s="132">
        <v>0.15768598702399664</v>
      </c>
      <c r="U23" s="132">
        <v>0.12721551206509027</v>
      </c>
      <c r="V23" s="132">
        <v>0.15592882527468929</v>
      </c>
    </row>
    <row r="24" spans="2:22" s="129" customFormat="1" ht="20.100000000000001" customHeight="1" x14ac:dyDescent="0.25">
      <c r="B24" s="126" t="s">
        <v>95</v>
      </c>
      <c r="C24" s="127">
        <v>4</v>
      </c>
      <c r="D24" s="128" t="s">
        <v>95</v>
      </c>
      <c r="E24" s="132">
        <v>5.0613506053318533E-2</v>
      </c>
      <c r="F24" s="132">
        <v>8.0689405215958673E-2</v>
      </c>
      <c r="G24" s="132">
        <v>3.2187813269484174E-2</v>
      </c>
      <c r="H24" s="132">
        <v>3.20757604834934E-2</v>
      </c>
      <c r="I24" s="132">
        <v>3.1995362613262683E-2</v>
      </c>
      <c r="J24" s="132">
        <v>7.8912345927494368E-2</v>
      </c>
      <c r="K24" s="132">
        <v>4.6693704294936841E-2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5.4167732834710935E-2</v>
      </c>
      <c r="S24" s="132">
        <v>5.3907439563496244E-2</v>
      </c>
      <c r="T24" s="132">
        <v>5.3800247218541826E-2</v>
      </c>
      <c r="U24" s="132">
        <v>5.3237724425644145E-2</v>
      </c>
      <c r="V24" s="132">
        <v>5.246864590313717E-2</v>
      </c>
    </row>
    <row r="25" spans="2:22" ht="11.65" customHeight="1" x14ac:dyDescent="0.25">
      <c r="C25" s="116"/>
      <c r="D25" s="117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</row>
    <row r="26" spans="2:22" ht="16.149999999999999" customHeight="1" x14ac:dyDescent="0.25">
      <c r="C26" s="118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2:22" s="89" customFormat="1" ht="20.65" customHeight="1" x14ac:dyDescent="0.15"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2:22" s="89" customFormat="1" ht="20.65" customHeight="1" x14ac:dyDescent="0.15"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2:22" s="89" customFormat="1" ht="26.25" customHeight="1" x14ac:dyDescent="0.15">
      <c r="C29" s="95" t="s">
        <v>70</v>
      </c>
      <c r="D29" s="88"/>
      <c r="E29" s="125">
        <f>E$11</f>
        <v>45261</v>
      </c>
      <c r="F29" s="125">
        <f t="shared" ref="F29:V29" si="1">F$11</f>
        <v>45292</v>
      </c>
      <c r="G29" s="125">
        <f t="shared" si="1"/>
        <v>45323</v>
      </c>
      <c r="H29" s="125">
        <f t="shared" si="1"/>
        <v>45352</v>
      </c>
      <c r="I29" s="125">
        <f t="shared" si="1"/>
        <v>45383</v>
      </c>
      <c r="J29" s="125">
        <f t="shared" si="1"/>
        <v>45413</v>
      </c>
      <c r="K29" s="125">
        <f t="shared" si="1"/>
        <v>45444</v>
      </c>
      <c r="L29" s="125">
        <f t="shared" si="1"/>
        <v>45474</v>
      </c>
      <c r="M29" s="125">
        <f t="shared" si="1"/>
        <v>45505</v>
      </c>
      <c r="N29" s="125">
        <f t="shared" si="1"/>
        <v>45536</v>
      </c>
      <c r="O29" s="125">
        <f t="shared" si="1"/>
        <v>45566</v>
      </c>
      <c r="P29" s="125">
        <f t="shared" si="1"/>
        <v>45597</v>
      </c>
      <c r="Q29" s="125">
        <f t="shared" si="1"/>
        <v>45627</v>
      </c>
      <c r="R29" s="125">
        <f t="shared" si="1"/>
        <v>45658</v>
      </c>
      <c r="S29" s="125">
        <f t="shared" si="1"/>
        <v>45689</v>
      </c>
      <c r="T29" s="125">
        <f t="shared" si="1"/>
        <v>45717</v>
      </c>
      <c r="U29" s="125">
        <f t="shared" si="1"/>
        <v>45748</v>
      </c>
      <c r="V29" s="125">
        <f t="shared" si="1"/>
        <v>45778</v>
      </c>
    </row>
    <row r="30" spans="2:22" x14ac:dyDescent="0.25">
      <c r="C30" s="94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</row>
    <row r="31" spans="2:22" ht="20.25" customHeight="1" x14ac:dyDescent="0.25">
      <c r="C31" s="119" t="s">
        <v>59</v>
      </c>
      <c r="D31" s="120"/>
      <c r="E31" s="121">
        <v>0.63950892010601645</v>
      </c>
      <c r="F31" s="121">
        <v>0.63257982195997853</v>
      </c>
      <c r="G31" s="121">
        <v>0.63027590525988164</v>
      </c>
      <c r="H31" s="121">
        <v>0.62851771750815877</v>
      </c>
      <c r="I31" s="121">
        <v>0.63845725784559515</v>
      </c>
      <c r="J31" s="121">
        <v>0.63815111339323971</v>
      </c>
      <c r="K31" s="121">
        <v>0.63953114797228761</v>
      </c>
      <c r="L31" s="121">
        <v>0.64215004512719998</v>
      </c>
      <c r="M31" s="121">
        <v>0.63425147994311781</v>
      </c>
      <c r="N31" s="121">
        <v>0.57515394569300682</v>
      </c>
      <c r="O31" s="121">
        <v>0.58147996375061417</v>
      </c>
      <c r="P31" s="121">
        <v>0.58075790790589787</v>
      </c>
      <c r="Q31" s="121">
        <v>0.58183684791873191</v>
      </c>
      <c r="R31" s="121">
        <v>0.58364022923843306</v>
      </c>
      <c r="S31" s="121">
        <v>0.58484269297759128</v>
      </c>
      <c r="T31" s="121">
        <v>0.48868464383032284</v>
      </c>
      <c r="U31" s="121">
        <v>0.48506816672641201</v>
      </c>
      <c r="V31" s="121">
        <v>0.48882575657365529</v>
      </c>
    </row>
    <row r="32" spans="2:22" ht="19.899999999999999" customHeight="1" x14ac:dyDescent="0.25">
      <c r="C32" s="119" t="s">
        <v>58</v>
      </c>
      <c r="D32" s="120"/>
      <c r="E32" s="121">
        <v>0.34409542036807728</v>
      </c>
      <c r="F32" s="121">
        <v>0.35085145646272281</v>
      </c>
      <c r="G32" s="121">
        <v>0.35305264122864216</v>
      </c>
      <c r="H32" s="121">
        <v>0.35486628924939284</v>
      </c>
      <c r="I32" s="121">
        <v>0.34492675140481033</v>
      </c>
      <c r="J32" s="121">
        <v>0.34510478986305615</v>
      </c>
      <c r="K32" s="121">
        <v>0.34381853135852064</v>
      </c>
      <c r="L32" s="121">
        <v>0.34074435114597518</v>
      </c>
      <c r="M32" s="121">
        <v>0.34826535661764269</v>
      </c>
      <c r="N32" s="121">
        <v>0.40794437729747801</v>
      </c>
      <c r="O32" s="121">
        <v>0.41852003624938577</v>
      </c>
      <c r="P32" s="121">
        <v>0.41924209209410213</v>
      </c>
      <c r="Q32" s="121">
        <v>0.41816315208126809</v>
      </c>
      <c r="R32" s="121">
        <v>0.41635977076156699</v>
      </c>
      <c r="S32" s="121">
        <v>0.41515730702240883</v>
      </c>
      <c r="T32" s="121">
        <v>0.51131535616967716</v>
      </c>
      <c r="U32" s="121">
        <v>0.51493183327358794</v>
      </c>
      <c r="V32" s="121">
        <v>0.51117424342634465</v>
      </c>
    </row>
    <row r="33" spans="3:22" ht="19.899999999999999" customHeight="1" x14ac:dyDescent="0.25">
      <c r="C33" s="122" t="s">
        <v>100</v>
      </c>
      <c r="D33" s="123"/>
      <c r="E33" s="124">
        <v>1.6395659525906367E-2</v>
      </c>
      <c r="F33" s="124">
        <v>1.6568721577298755E-2</v>
      </c>
      <c r="G33" s="124">
        <v>1.6671453511476208E-2</v>
      </c>
      <c r="H33" s="124">
        <v>1.6615993242448522E-2</v>
      </c>
      <c r="I33" s="124">
        <v>1.6615990749594557E-2</v>
      </c>
      <c r="J33" s="124">
        <v>1.6744096743704195E-2</v>
      </c>
      <c r="K33" s="124">
        <v>1.6650320669191813E-2</v>
      </c>
      <c r="L33" s="124">
        <v>1.7105603726824809E-2</v>
      </c>
      <c r="M33" s="124">
        <v>1.7483163439239561E-2</v>
      </c>
      <c r="N33" s="124">
        <v>1.6901677009515316E-2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0</v>
      </c>
      <c r="V33" s="124">
        <v>0</v>
      </c>
    </row>
    <row r="34" spans="3:22" ht="229.5" customHeight="1" x14ac:dyDescent="0.25">
      <c r="C34" s="85"/>
      <c r="D34" s="14"/>
      <c r="E34" s="70"/>
      <c r="F34" s="71"/>
      <c r="G34" s="69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</row>
    <row r="35" spans="3:22" s="89" customFormat="1" ht="26.25" customHeight="1" x14ac:dyDescent="0.15">
      <c r="C35" s="95" t="s">
        <v>62</v>
      </c>
      <c r="D35" s="88"/>
      <c r="E35" s="125">
        <f>E$11</f>
        <v>45261</v>
      </c>
      <c r="F35" s="125">
        <f t="shared" ref="F35:V35" si="2">F$11</f>
        <v>45292</v>
      </c>
      <c r="G35" s="125">
        <f t="shared" si="2"/>
        <v>45323</v>
      </c>
      <c r="H35" s="125">
        <f t="shared" si="2"/>
        <v>45352</v>
      </c>
      <c r="I35" s="125">
        <f t="shared" si="2"/>
        <v>45383</v>
      </c>
      <c r="J35" s="125">
        <f t="shared" si="2"/>
        <v>45413</v>
      </c>
      <c r="K35" s="125">
        <f t="shared" si="2"/>
        <v>45444</v>
      </c>
      <c r="L35" s="125">
        <f t="shared" si="2"/>
        <v>45474</v>
      </c>
      <c r="M35" s="125">
        <f t="shared" si="2"/>
        <v>45505</v>
      </c>
      <c r="N35" s="125">
        <f t="shared" si="2"/>
        <v>45536</v>
      </c>
      <c r="O35" s="125">
        <f t="shared" si="2"/>
        <v>45566</v>
      </c>
      <c r="P35" s="125">
        <f t="shared" si="2"/>
        <v>45597</v>
      </c>
      <c r="Q35" s="125">
        <f t="shared" si="2"/>
        <v>45627</v>
      </c>
      <c r="R35" s="125">
        <f t="shared" si="2"/>
        <v>45658</v>
      </c>
      <c r="S35" s="125">
        <f t="shared" si="2"/>
        <v>45689</v>
      </c>
      <c r="T35" s="125">
        <f t="shared" si="2"/>
        <v>45717</v>
      </c>
      <c r="U35" s="125">
        <f t="shared" si="2"/>
        <v>45748</v>
      </c>
      <c r="V35" s="125">
        <f t="shared" si="2"/>
        <v>45778</v>
      </c>
    </row>
    <row r="36" spans="3:22" x14ac:dyDescent="0.25">
      <c r="C36" s="94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</row>
    <row r="37" spans="3:22" ht="20.25" customHeight="1" x14ac:dyDescent="0.25">
      <c r="C37" s="130" t="s">
        <v>33</v>
      </c>
      <c r="D37" s="120"/>
      <c r="E37" s="121">
        <v>0.38846705291874745</v>
      </c>
      <c r="F37" s="121">
        <v>0.3821884153452641</v>
      </c>
      <c r="G37" s="121">
        <v>0.37835776499890422</v>
      </c>
      <c r="H37" s="121">
        <v>0.37743762342127229</v>
      </c>
      <c r="I37" s="121">
        <v>0.38732257777202067</v>
      </c>
      <c r="J37" s="121">
        <v>0.38565748255021409</v>
      </c>
      <c r="K37" s="121">
        <v>0.38845759595203255</v>
      </c>
      <c r="L37" s="121">
        <v>0.39412278845004328</v>
      </c>
      <c r="M37" s="121">
        <v>0.40500201014466891</v>
      </c>
      <c r="N37" s="121">
        <v>0.39609819457152839</v>
      </c>
      <c r="O37" s="121">
        <v>0.38728136738539304</v>
      </c>
      <c r="P37" s="121">
        <v>0.38863051192705728</v>
      </c>
      <c r="Q37" s="121">
        <v>0.38867601329029267</v>
      </c>
      <c r="R37" s="121">
        <v>0.38147275890982513</v>
      </c>
      <c r="S37" s="121">
        <v>0.37973035604147692</v>
      </c>
      <c r="T37" s="121">
        <v>0.37864549413643994</v>
      </c>
      <c r="U37" s="121">
        <v>0.38585724490588891</v>
      </c>
      <c r="V37" s="121">
        <v>0.38068143631143325</v>
      </c>
    </row>
    <row r="38" spans="3:22" ht="20.25" customHeight="1" x14ac:dyDescent="0.25">
      <c r="C38" s="131" t="s">
        <v>34</v>
      </c>
      <c r="D38" s="123"/>
      <c r="E38" s="124">
        <v>0.6115329470812525</v>
      </c>
      <c r="F38" s="124">
        <v>0.61781158465473585</v>
      </c>
      <c r="G38" s="124">
        <v>0.62164223500109572</v>
      </c>
      <c r="H38" s="124">
        <v>0.62256237657872759</v>
      </c>
      <c r="I38" s="124">
        <v>0.61267742222797927</v>
      </c>
      <c r="J38" s="124">
        <v>0.61434251744978596</v>
      </c>
      <c r="K38" s="124">
        <v>0.61154240404796745</v>
      </c>
      <c r="L38" s="124">
        <v>0.60587721154995677</v>
      </c>
      <c r="M38" s="124">
        <v>0.59499798985533114</v>
      </c>
      <c r="N38" s="124">
        <v>0.60390180542847172</v>
      </c>
      <c r="O38" s="124">
        <v>0.61271863261460702</v>
      </c>
      <c r="P38" s="124">
        <v>0.61136948807294278</v>
      </c>
      <c r="Q38" s="124">
        <v>0.61132398670970722</v>
      </c>
      <c r="R38" s="124">
        <v>0.61852724109017476</v>
      </c>
      <c r="S38" s="124">
        <v>0.62026964395852302</v>
      </c>
      <c r="T38" s="124">
        <v>0.62135450586356</v>
      </c>
      <c r="U38" s="124">
        <v>0.61414275509411109</v>
      </c>
      <c r="V38" s="124">
        <v>0.61931856368856675</v>
      </c>
    </row>
    <row r="39" spans="3:22" ht="235.5" customHeight="1" x14ac:dyDescent="0.25">
      <c r="C39" s="85"/>
      <c r="D39" s="14"/>
      <c r="E39" s="70"/>
      <c r="F39" s="71"/>
      <c r="G39" s="69"/>
      <c r="H39" s="72"/>
    </row>
    <row r="40" spans="3:22" s="89" customFormat="1" ht="26.25" customHeight="1" x14ac:dyDescent="0.25">
      <c r="C40" s="95" t="s">
        <v>85</v>
      </c>
      <c r="D40" s="88"/>
      <c r="E40" s="135" t="s">
        <v>87</v>
      </c>
      <c r="F40" s="135" t="s">
        <v>88</v>
      </c>
      <c r="G40" s="135" t="s">
        <v>89</v>
      </c>
      <c r="H40" s="135" t="s">
        <v>102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3:22" x14ac:dyDescent="0.25">
      <c r="C41" s="94"/>
      <c r="D41" s="92"/>
      <c r="E41" s="93"/>
      <c r="F41" s="93"/>
      <c r="G41" s="93"/>
      <c r="H41" s="93"/>
    </row>
    <row r="42" spans="3:22" ht="20.25" customHeight="1" x14ac:dyDescent="0.25">
      <c r="C42" s="119" t="s">
        <v>33</v>
      </c>
      <c r="D42" s="120"/>
      <c r="E42" s="121">
        <v>2.3998641688124607E-2</v>
      </c>
      <c r="F42" s="121">
        <v>5.8131948716858478E-2</v>
      </c>
      <c r="G42" s="121">
        <v>0.1194004223331295</v>
      </c>
      <c r="H42" s="121">
        <v>4.9502996054183672E-2</v>
      </c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</row>
    <row r="43" spans="3:22" ht="20.25" customHeight="1" x14ac:dyDescent="0.25">
      <c r="C43" s="119" t="s">
        <v>34</v>
      </c>
      <c r="D43" s="120"/>
      <c r="E43" s="121">
        <v>9.5025508144276918E-2</v>
      </c>
      <c r="F43" s="121">
        <v>0.1977677303515939</v>
      </c>
      <c r="G43" s="121">
        <v>3.1616250482106867E-2</v>
      </c>
      <c r="H43" s="121">
        <v>0.21381746252888406</v>
      </c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</row>
    <row r="44" spans="3:22" ht="20.25" customHeight="1" x14ac:dyDescent="0.25">
      <c r="C44" s="85" t="s">
        <v>84</v>
      </c>
      <c r="D44" s="14"/>
      <c r="E44" s="121">
        <f>SUM(E42:E43)</f>
        <v>0.11902414983240153</v>
      </c>
      <c r="F44" s="121">
        <f>SUM(F42:F43)</f>
        <v>0.25589967906845235</v>
      </c>
      <c r="G44" s="121">
        <f>SUM(G42:G43)</f>
        <v>0.15101667281523637</v>
      </c>
      <c r="H44" s="121">
        <f>SUM(H42:H43)</f>
        <v>0.26332045858306774</v>
      </c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</row>
    <row r="45" spans="3:22" ht="217.9" customHeight="1" x14ac:dyDescent="0.25">
      <c r="C45" s="85"/>
      <c r="D45" s="14"/>
      <c r="E45" s="70"/>
      <c r="F45" s="71"/>
      <c r="G45" s="69"/>
      <c r="H45" s="72"/>
    </row>
    <row r="46" spans="3:22" ht="20.25" customHeight="1" x14ac:dyDescent="0.25">
      <c r="C46" s="95" t="s">
        <v>86</v>
      </c>
      <c r="D46" s="88"/>
      <c r="E46" s="135" t="s">
        <v>87</v>
      </c>
      <c r="F46" s="135" t="s">
        <v>88</v>
      </c>
      <c r="G46" s="135" t="s">
        <v>89</v>
      </c>
      <c r="H46" s="135" t="s">
        <v>102</v>
      </c>
    </row>
    <row r="47" spans="3:22" ht="20.25" customHeight="1" x14ac:dyDescent="0.25">
      <c r="C47" s="94"/>
      <c r="D47" s="92"/>
      <c r="E47" s="93"/>
      <c r="F47" s="93"/>
      <c r="G47" s="93"/>
      <c r="H47" s="93"/>
    </row>
    <row r="48" spans="3:22" ht="20.25" customHeight="1" x14ac:dyDescent="0.25">
      <c r="C48" s="119" t="s">
        <v>33</v>
      </c>
      <c r="D48" s="120"/>
      <c r="E48" s="121">
        <v>0.10412237274974873</v>
      </c>
      <c r="F48" s="121">
        <v>3.6773482606347406E-2</v>
      </c>
      <c r="G48" s="121">
        <v>6.1428316503004267E-2</v>
      </c>
      <c r="H48" s="121">
        <v>7.1528827332524983E-2</v>
      </c>
    </row>
    <row r="49" spans="3:22" ht="20.25" customHeight="1" x14ac:dyDescent="0.25">
      <c r="C49" s="119" t="s">
        <v>34</v>
      </c>
      <c r="D49" s="120"/>
      <c r="E49" s="121">
        <v>2.3486247901220132E-2</v>
      </c>
      <c r="F49" s="121">
        <v>3.6711701426672023E-2</v>
      </c>
      <c r="G49" s="121">
        <v>7.8372557214763466E-2</v>
      </c>
      <c r="H49" s="121">
        <v>2.637271915654767E-2</v>
      </c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</row>
    <row r="50" spans="3:22" ht="20.25" customHeight="1" x14ac:dyDescent="0.25">
      <c r="C50" s="85" t="s">
        <v>84</v>
      </c>
      <c r="D50" s="14"/>
      <c r="E50" s="121">
        <f>SUM(E48:E49)</f>
        <v>0.12760862065096887</v>
      </c>
      <c r="F50" s="121">
        <f>SUM(F48:F49)</f>
        <v>7.3485184033019429E-2</v>
      </c>
      <c r="G50" s="121">
        <f>SUM(G48:G49)</f>
        <v>0.13980087371776773</v>
      </c>
      <c r="H50" s="121">
        <f>SUM(H48:H49)</f>
        <v>9.7901546489072649E-2</v>
      </c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</row>
    <row r="51" spans="3:22" ht="185.65" customHeight="1" x14ac:dyDescent="0.25">
      <c r="C51" s="85"/>
      <c r="D51" s="14"/>
      <c r="E51" s="70"/>
      <c r="F51" s="71"/>
      <c r="G51" s="69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</row>
    <row r="52" spans="3:22" ht="20.25" customHeight="1" x14ac:dyDescent="0.25">
      <c r="C52" s="86"/>
      <c r="D52" s="14"/>
      <c r="E52" s="70"/>
      <c r="F52" s="71"/>
      <c r="G52" s="69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3:22" ht="20.25" customHeight="1" x14ac:dyDescent="0.25">
      <c r="C53" s="86"/>
      <c r="D53" s="14"/>
      <c r="E53" s="70"/>
      <c r="F53" s="71"/>
      <c r="G53" s="69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</row>
    <row r="54" spans="3:22" ht="20.25" customHeight="1" x14ac:dyDescent="0.25">
      <c r="C54" s="86"/>
      <c r="D54" s="14"/>
      <c r="E54" s="70"/>
      <c r="F54" s="71"/>
      <c r="G54" s="69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</row>
    <row r="55" spans="3:22" ht="20.25" customHeight="1" x14ac:dyDescent="0.25">
      <c r="C55" s="86"/>
      <c r="D55" s="14"/>
      <c r="E55" s="70"/>
      <c r="F55" s="71"/>
      <c r="G55" s="69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</row>
    <row r="56" spans="3:22" ht="20.25" customHeight="1" x14ac:dyDescent="0.25">
      <c r="C56" s="86"/>
      <c r="D56" s="14"/>
      <c r="E56" s="70"/>
      <c r="F56" s="71"/>
      <c r="G56" s="69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</row>
    <row r="57" spans="3:22" ht="20.25" customHeight="1" x14ac:dyDescent="0.25">
      <c r="C57" s="86"/>
      <c r="D57" s="14"/>
      <c r="E57" s="70"/>
      <c r="F57" s="71"/>
      <c r="G57" s="69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</row>
    <row r="58" spans="3:22" ht="20.25" customHeight="1" x14ac:dyDescent="0.25">
      <c r="C58" s="86"/>
      <c r="D58" s="14"/>
      <c r="E58" s="70"/>
      <c r="F58" s="71"/>
      <c r="G58" s="69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</row>
    <row r="59" spans="3:22" ht="20.25" customHeight="1" x14ac:dyDescent="0.25">
      <c r="C59" s="86"/>
      <c r="D59" s="14"/>
      <c r="E59" s="70"/>
      <c r="F59" s="71"/>
      <c r="G59" s="69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</row>
    <row r="60" spans="3:22" ht="20.25" customHeight="1" x14ac:dyDescent="0.25">
      <c r="C60" s="86"/>
      <c r="D60" s="14"/>
      <c r="E60" s="70"/>
      <c r="F60" s="71"/>
      <c r="G60" s="69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</row>
    <row r="61" spans="3:22" ht="20.25" customHeight="1" x14ac:dyDescent="0.25">
      <c r="C61" s="86"/>
      <c r="D61" s="14"/>
      <c r="E61" s="70"/>
      <c r="F61" s="71"/>
      <c r="G61" s="69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</row>
    <row r="62" spans="3:22" ht="20.25" customHeight="1" x14ac:dyDescent="0.25">
      <c r="C62" s="86"/>
      <c r="D62" s="14"/>
      <c r="E62" s="70"/>
      <c r="F62" s="71"/>
      <c r="G62" s="69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</row>
    <row r="63" spans="3:22" ht="20.25" customHeight="1" x14ac:dyDescent="0.25">
      <c r="C63" s="86"/>
      <c r="D63" s="14"/>
      <c r="E63" s="70"/>
      <c r="F63" s="71"/>
      <c r="G63" s="69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</row>
    <row r="64" spans="3:22" ht="20.25" customHeight="1" x14ac:dyDescent="0.25">
      <c r="C64" s="86"/>
      <c r="D64" s="14"/>
      <c r="E64" s="70"/>
      <c r="F64" s="71"/>
      <c r="G64" s="69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</row>
    <row r="65" spans="3:22" ht="20.25" customHeight="1" x14ac:dyDescent="0.25">
      <c r="C65" s="86"/>
      <c r="D65" s="14"/>
      <c r="E65" s="70"/>
      <c r="F65" s="71"/>
      <c r="G65" s="69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</row>
    <row r="66" spans="3:22" ht="20.25" customHeight="1" x14ac:dyDescent="0.25">
      <c r="C66" s="86"/>
      <c r="D66" s="14"/>
      <c r="E66" s="70"/>
      <c r="F66" s="71"/>
      <c r="G66" s="69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</row>
    <row r="67" spans="3:22" ht="20.25" customHeight="1" x14ac:dyDescent="0.25">
      <c r="C67" s="86"/>
      <c r="D67" s="14"/>
      <c r="E67" s="70"/>
      <c r="F67" s="71"/>
      <c r="G67" s="69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3:22" ht="20.25" customHeight="1" x14ac:dyDescent="0.25">
      <c r="C68" s="86"/>
      <c r="D68" s="14"/>
      <c r="E68" s="70"/>
      <c r="F68" s="71"/>
      <c r="G68" s="69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3:22" ht="20.25" customHeight="1" x14ac:dyDescent="0.25">
      <c r="C69" s="86"/>
      <c r="D69" s="14"/>
      <c r="E69" s="70"/>
      <c r="F69" s="71"/>
      <c r="G69" s="69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</row>
    <row r="70" spans="3:22" ht="20.25" customHeight="1" x14ac:dyDescent="0.25">
      <c r="C70" s="86"/>
      <c r="D70" s="14"/>
      <c r="E70" s="70"/>
      <c r="F70" s="71"/>
      <c r="G70" s="69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</row>
    <row r="71" spans="3:22" ht="20.25" customHeight="1" x14ac:dyDescent="0.25">
      <c r="C71" s="86"/>
      <c r="D71" s="14"/>
      <c r="E71" s="70"/>
      <c r="F71" s="71"/>
      <c r="G71" s="69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</row>
    <row r="72" spans="3:22" ht="20.25" customHeight="1" x14ac:dyDescent="0.25">
      <c r="C72" s="86"/>
      <c r="D72" s="14"/>
      <c r="E72" s="70"/>
      <c r="F72" s="71"/>
      <c r="G72" s="69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</row>
    <row r="73" spans="3:22" ht="20.25" customHeight="1" x14ac:dyDescent="0.25">
      <c r="C73" s="86"/>
      <c r="D73" s="14"/>
      <c r="E73" s="70"/>
      <c r="F73" s="71"/>
      <c r="G73" s="69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</row>
    <row r="74" spans="3:22" ht="20.25" customHeight="1" x14ac:dyDescent="0.25">
      <c r="C74" s="86"/>
      <c r="D74" s="14"/>
      <c r="E74" s="70"/>
      <c r="F74" s="71"/>
      <c r="G74" s="69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3:22" ht="20.25" customHeight="1" x14ac:dyDescent="0.25">
      <c r="C75" s="86"/>
      <c r="D75" s="14"/>
      <c r="E75" s="70"/>
      <c r="F75" s="71"/>
      <c r="G75" s="69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</row>
    <row r="76" spans="3:22" ht="20.25" customHeight="1" x14ac:dyDescent="0.25">
      <c r="C76" s="86"/>
      <c r="D76" s="14"/>
      <c r="E76" s="70"/>
      <c r="F76" s="71"/>
      <c r="G76" s="69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</row>
    <row r="77" spans="3:22" ht="20.25" customHeight="1" x14ac:dyDescent="0.25">
      <c r="C77" s="86"/>
      <c r="D77" s="14"/>
      <c r="E77" s="70"/>
      <c r="F77" s="71"/>
      <c r="G77" s="69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</row>
    <row r="78" spans="3:22" ht="20.25" customHeight="1" x14ac:dyDescent="0.25">
      <c r="C78" s="86"/>
      <c r="D78" s="14"/>
      <c r="E78" s="70"/>
      <c r="F78" s="71"/>
      <c r="G78" s="69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</row>
    <row r="79" spans="3:22" ht="20.25" customHeight="1" x14ac:dyDescent="0.25">
      <c r="C79" s="86"/>
      <c r="D79" s="14"/>
      <c r="E79" s="70"/>
      <c r="F79" s="71"/>
      <c r="G79" s="69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</row>
    <row r="80" spans="3:22" ht="20.25" customHeight="1" x14ac:dyDescent="0.25">
      <c r="C80" s="86"/>
      <c r="D80" s="14"/>
      <c r="E80" s="70"/>
      <c r="F80" s="71"/>
      <c r="G80" s="69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</row>
    <row r="81" spans="3:22" ht="20.25" customHeight="1" x14ac:dyDescent="0.25">
      <c r="C81" s="86"/>
      <c r="D81" s="14"/>
      <c r="E81" s="70"/>
      <c r="F81" s="71"/>
      <c r="G81" s="69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</row>
    <row r="82" spans="3:22" ht="20.25" customHeight="1" x14ac:dyDescent="0.25">
      <c r="C82" s="86"/>
      <c r="D82" s="14"/>
      <c r="E82" s="70"/>
      <c r="F82" s="71"/>
      <c r="G82" s="69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</row>
    <row r="83" spans="3:22" ht="20.25" customHeight="1" x14ac:dyDescent="0.25">
      <c r="C83" s="86"/>
      <c r="D83" s="14"/>
      <c r="E83" s="70"/>
      <c r="F83" s="71"/>
      <c r="G83" s="69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</row>
    <row r="84" spans="3:22" ht="16.149999999999999" customHeight="1" x14ac:dyDescent="0.25">
      <c r="C84" s="86"/>
      <c r="D84" s="14"/>
      <c r="E84" s="70"/>
      <c r="F84" s="71"/>
      <c r="G84" s="69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</row>
    <row r="85" spans="3:22" ht="16.149999999999999" customHeight="1" x14ac:dyDescent="0.25">
      <c r="C85" s="86"/>
      <c r="D85" s="14"/>
      <c r="E85" s="70"/>
      <c r="F85" s="71"/>
      <c r="G85" s="69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</row>
    <row r="86" spans="3:22" ht="16.149999999999999" customHeight="1" x14ac:dyDescent="0.25">
      <c r="C86" s="86"/>
      <c r="D86" s="14"/>
      <c r="E86" s="70"/>
      <c r="F86" s="71"/>
      <c r="G86" s="69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</row>
    <row r="87" spans="3:22" ht="16.149999999999999" customHeight="1" x14ac:dyDescent="0.25">
      <c r="C87" s="86"/>
      <c r="D87" s="14"/>
      <c r="E87" s="70"/>
      <c r="F87" s="71"/>
      <c r="G87" s="69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</row>
    <row r="88" spans="3:22" ht="16.149999999999999" customHeight="1" x14ac:dyDescent="0.25">
      <c r="C88" s="86"/>
      <c r="D88" s="14"/>
      <c r="E88" s="70"/>
      <c r="F88" s="71"/>
      <c r="G88" s="69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</row>
    <row r="89" spans="3:22" ht="16.149999999999999" customHeight="1" x14ac:dyDescent="0.25">
      <c r="C89" s="86"/>
      <c r="D89" s="14"/>
      <c r="E89" s="70"/>
      <c r="F89" s="71"/>
      <c r="G89" s="69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</row>
    <row r="90" spans="3:22" ht="16.149999999999999" customHeight="1" x14ac:dyDescent="0.25">
      <c r="C90" s="86"/>
      <c r="D90" s="14"/>
      <c r="E90" s="70"/>
      <c r="F90" s="71"/>
      <c r="G90" s="69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</row>
    <row r="91" spans="3:22" ht="16.149999999999999" customHeight="1" x14ac:dyDescent="0.25">
      <c r="C91" s="86"/>
      <c r="D91" s="14"/>
      <c r="E91" s="70"/>
      <c r="F91" s="71"/>
      <c r="G91" s="69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</row>
    <row r="92" spans="3:22" ht="16.149999999999999" customHeight="1" x14ac:dyDescent="0.25">
      <c r="C92" s="86"/>
      <c r="D92" s="14"/>
      <c r="E92" s="70"/>
      <c r="F92" s="71"/>
      <c r="G92" s="69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</row>
    <row r="93" spans="3:22" ht="16.149999999999999" customHeight="1" x14ac:dyDescent="0.25">
      <c r="C93" s="86"/>
      <c r="D93" s="14"/>
      <c r="E93" s="70"/>
      <c r="F93" s="71"/>
      <c r="G93" s="69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</row>
    <row r="94" spans="3:22" ht="16.149999999999999" customHeight="1" x14ac:dyDescent="0.25">
      <c r="C94" s="86"/>
      <c r="D94" s="14"/>
      <c r="E94" s="70"/>
      <c r="F94" s="71"/>
      <c r="G94" s="69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</row>
    <row r="95" spans="3:22" ht="16.149999999999999" customHeight="1" x14ac:dyDescent="0.25">
      <c r="C95" s="86"/>
      <c r="D95" s="14"/>
      <c r="E95" s="70"/>
      <c r="F95" s="71"/>
      <c r="G95" s="69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</row>
    <row r="96" spans="3:22" ht="16.149999999999999" customHeight="1" x14ac:dyDescent="0.25">
      <c r="C96" s="86"/>
      <c r="D96" s="14"/>
      <c r="E96" s="70"/>
      <c r="F96" s="71"/>
      <c r="G96" s="69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</row>
    <row r="97" spans="3:22" ht="16.149999999999999" customHeight="1" x14ac:dyDescent="0.25">
      <c r="C97" s="86"/>
      <c r="D97" s="14"/>
      <c r="E97" s="70"/>
      <c r="F97" s="71"/>
      <c r="G97" s="6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</row>
    <row r="98" spans="3:22" ht="16.149999999999999" customHeight="1" x14ac:dyDescent="0.25">
      <c r="C98" s="69"/>
      <c r="D98" s="14"/>
      <c r="E98" s="70"/>
      <c r="F98" s="71"/>
      <c r="G98" s="69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</row>
    <row r="99" spans="3:22" ht="16.149999999999999" customHeight="1" x14ac:dyDescent="0.25">
      <c r="C99" s="69"/>
      <c r="D99" s="14"/>
      <c r="E99" s="70"/>
      <c r="F99" s="71"/>
      <c r="G99" s="69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</row>
    <row r="100" spans="3:22" ht="16.149999999999999" customHeight="1" x14ac:dyDescent="0.25">
      <c r="C100" s="69"/>
      <c r="D100" s="14"/>
      <c r="E100" s="70"/>
      <c r="F100" s="71"/>
      <c r="G100" s="69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</row>
    <row r="101" spans="3:22" ht="16.149999999999999" customHeight="1" x14ac:dyDescent="0.25">
      <c r="C101" s="69"/>
      <c r="D101" s="14"/>
      <c r="E101" s="70"/>
      <c r="F101" s="71"/>
      <c r="G101" s="69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</row>
    <row r="102" spans="3:22" ht="16.149999999999999" customHeight="1" x14ac:dyDescent="0.25">
      <c r="C102" s="69"/>
      <c r="D102" s="14"/>
      <c r="E102" s="70"/>
      <c r="F102" s="71"/>
      <c r="G102" s="69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</row>
    <row r="103" spans="3:22" ht="16.149999999999999" customHeight="1" x14ac:dyDescent="0.25">
      <c r="C103" s="69"/>
      <c r="D103" s="14"/>
      <c r="E103" s="70"/>
      <c r="F103" s="71"/>
      <c r="G103" s="69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</row>
    <row r="104" spans="3:22" ht="16.149999999999999" customHeight="1" x14ac:dyDescent="0.25">
      <c r="C104" s="69"/>
      <c r="D104" s="14"/>
      <c r="E104" s="70"/>
      <c r="F104" s="71"/>
      <c r="G104" s="69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</row>
    <row r="105" spans="3:22" ht="16.149999999999999" customHeight="1" x14ac:dyDescent="0.25">
      <c r="C105" s="69"/>
      <c r="D105" s="14"/>
      <c r="E105" s="70"/>
      <c r="F105" s="71"/>
      <c r="G105" s="69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</row>
    <row r="106" spans="3:22" ht="16.149999999999999" customHeight="1" x14ac:dyDescent="0.25">
      <c r="C106" s="69"/>
      <c r="D106" s="14"/>
      <c r="E106" s="70"/>
      <c r="F106" s="71"/>
      <c r="G106" s="69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</row>
    <row r="107" spans="3:22" ht="16.149999999999999" customHeight="1" x14ac:dyDescent="0.25">
      <c r="C107" s="69"/>
      <c r="D107" s="14"/>
      <c r="E107" s="70"/>
      <c r="F107" s="71"/>
      <c r="G107" s="69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</row>
    <row r="108" spans="3:22" ht="16.149999999999999" customHeight="1" x14ac:dyDescent="0.25">
      <c r="C108" s="69"/>
      <c r="D108" s="14"/>
      <c r="E108" s="70"/>
      <c r="F108" s="71"/>
      <c r="G108" s="69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</row>
    <row r="109" spans="3:22" ht="16.149999999999999" customHeight="1" x14ac:dyDescent="0.25">
      <c r="C109" s="69"/>
      <c r="D109" s="14"/>
      <c r="E109" s="70"/>
      <c r="F109" s="71"/>
      <c r="G109" s="69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</row>
    <row r="110" spans="3:22" ht="16.149999999999999" customHeight="1" x14ac:dyDescent="0.25">
      <c r="C110" s="69"/>
      <c r="D110" s="14"/>
      <c r="E110" s="70"/>
      <c r="F110" s="71"/>
      <c r="G110" s="69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</row>
    <row r="111" spans="3:22" ht="16.149999999999999" customHeight="1" x14ac:dyDescent="0.25">
      <c r="C111" s="69"/>
      <c r="D111" s="14"/>
      <c r="E111" s="70"/>
      <c r="F111" s="71"/>
      <c r="G111" s="69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  <row r="112" spans="3:22" ht="16.149999999999999" customHeight="1" x14ac:dyDescent="0.25">
      <c r="C112" s="69"/>
      <c r="D112" s="14"/>
      <c r="E112" s="70"/>
      <c r="F112" s="71"/>
      <c r="G112" s="69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</row>
    <row r="113" spans="3:22" ht="16.149999999999999" customHeight="1" x14ac:dyDescent="0.25">
      <c r="C113" s="69"/>
      <c r="D113" s="14"/>
      <c r="E113" s="70"/>
      <c r="F113" s="71"/>
      <c r="G113" s="69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</row>
    <row r="114" spans="3:22" ht="16.149999999999999" customHeight="1" x14ac:dyDescent="0.25">
      <c r="C114" s="69"/>
      <c r="D114" s="14"/>
      <c r="E114" s="70"/>
      <c r="F114" s="71"/>
      <c r="G114" s="69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</row>
    <row r="115" spans="3:22" ht="16.149999999999999" customHeight="1" x14ac:dyDescent="0.25">
      <c r="C115" s="69"/>
      <c r="D115" s="14"/>
      <c r="E115" s="70"/>
      <c r="F115" s="71"/>
      <c r="G115" s="6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</row>
    <row r="116" spans="3:22" ht="16.149999999999999" customHeight="1" x14ac:dyDescent="0.25">
      <c r="C116" s="69"/>
      <c r="D116" s="14"/>
      <c r="E116" s="70"/>
      <c r="F116" s="71"/>
      <c r="G116" s="69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</row>
    <row r="117" spans="3:22" ht="16.149999999999999" customHeight="1" x14ac:dyDescent="0.25">
      <c r="C117" s="69"/>
      <c r="D117" s="14"/>
      <c r="E117" s="70"/>
      <c r="F117" s="71"/>
      <c r="G117" s="69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</row>
    <row r="118" spans="3:22" ht="16.149999999999999" customHeight="1" x14ac:dyDescent="0.25">
      <c r="C118" s="69"/>
      <c r="D118" s="14"/>
      <c r="E118" s="70"/>
      <c r="F118" s="71"/>
      <c r="G118" s="69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</row>
    <row r="119" spans="3:22" ht="16.149999999999999" customHeight="1" x14ac:dyDescent="0.25">
      <c r="C119" s="69"/>
      <c r="D119" s="14"/>
      <c r="E119" s="70"/>
      <c r="F119" s="71"/>
      <c r="G119" s="69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</row>
    <row r="120" spans="3:22" ht="16.149999999999999" customHeight="1" x14ac:dyDescent="0.25">
      <c r="C120" s="69"/>
      <c r="D120" s="14"/>
      <c r="E120" s="70"/>
      <c r="F120" s="71"/>
      <c r="G120" s="69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</row>
    <row r="121" spans="3:22" ht="16.149999999999999" customHeight="1" x14ac:dyDescent="0.25">
      <c r="C121" s="69"/>
      <c r="D121" s="14"/>
      <c r="E121" s="70"/>
      <c r="F121" s="71"/>
      <c r="G121" s="69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spans="3:22" ht="16.149999999999999" customHeight="1" x14ac:dyDescent="0.25">
      <c r="C122" s="69"/>
      <c r="D122" s="14"/>
      <c r="E122" s="70"/>
      <c r="F122" s="71"/>
      <c r="G122" s="69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spans="3:22" ht="16.149999999999999" customHeight="1" x14ac:dyDescent="0.25">
      <c r="C123" s="69"/>
      <c r="D123" s="14"/>
      <c r="E123" s="70"/>
      <c r="F123" s="71"/>
      <c r="G123" s="69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spans="3:22" ht="16.149999999999999" customHeight="1" x14ac:dyDescent="0.25">
      <c r="C124" s="69"/>
      <c r="D124" s="14"/>
      <c r="E124" s="70"/>
      <c r="F124" s="71"/>
      <c r="G124" s="69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spans="3:22" ht="16.149999999999999" customHeight="1" x14ac:dyDescent="0.25">
      <c r="C125" s="69"/>
      <c r="D125" s="14"/>
      <c r="E125" s="70"/>
      <c r="F125" s="71"/>
      <c r="G125" s="69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spans="3:22" ht="16.149999999999999" customHeight="1" x14ac:dyDescent="0.25">
      <c r="C126" s="69"/>
      <c r="D126" s="14"/>
      <c r="E126" s="70"/>
      <c r="F126" s="71"/>
      <c r="G126" s="69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spans="3:22" ht="16.149999999999999" customHeight="1" x14ac:dyDescent="0.25">
      <c r="C127" s="69"/>
      <c r="D127" s="14"/>
      <c r="E127" s="70"/>
      <c r="F127" s="71"/>
      <c r="G127" s="69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spans="3:22" ht="16.149999999999999" customHeight="1" x14ac:dyDescent="0.25">
      <c r="C128" s="69"/>
      <c r="D128" s="14"/>
      <c r="E128" s="70"/>
      <c r="F128" s="71"/>
      <c r="G128" s="69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spans="3:22" ht="16.149999999999999" customHeight="1" x14ac:dyDescent="0.25">
      <c r="C129" s="69"/>
      <c r="D129" s="14"/>
      <c r="E129" s="70"/>
      <c r="F129" s="71"/>
      <c r="G129" s="69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  <row r="130" spans="3:22" ht="16.149999999999999" customHeight="1" x14ac:dyDescent="0.25">
      <c r="C130" s="69"/>
      <c r="D130" s="14"/>
      <c r="E130" s="70"/>
      <c r="F130" s="71"/>
      <c r="G130" s="69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</row>
    <row r="131" spans="3:22" ht="16.149999999999999" customHeight="1" x14ac:dyDescent="0.25">
      <c r="C131" s="69"/>
      <c r="D131" s="14"/>
      <c r="E131" s="70"/>
      <c r="F131" s="71"/>
      <c r="G131" s="69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</row>
    <row r="132" spans="3:22" ht="16.149999999999999" customHeight="1" x14ac:dyDescent="0.25">
      <c r="C132" s="69"/>
      <c r="D132" s="14"/>
      <c r="E132" s="70"/>
      <c r="F132" s="71"/>
      <c r="G132" s="69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</row>
    <row r="133" spans="3:22" ht="16.149999999999999" customHeight="1" x14ac:dyDescent="0.25">
      <c r="C133" s="69"/>
      <c r="D133" s="14"/>
      <c r="E133" s="70"/>
      <c r="F133" s="71"/>
      <c r="G133" s="69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</row>
    <row r="134" spans="3:22" ht="16.149999999999999" customHeight="1" x14ac:dyDescent="0.25">
      <c r="C134" s="69"/>
      <c r="D134" s="14"/>
      <c r="E134" s="70"/>
      <c r="F134" s="71"/>
      <c r="G134" s="69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</row>
    <row r="135" spans="3:22" ht="16.149999999999999" customHeight="1" x14ac:dyDescent="0.25">
      <c r="C135" s="69"/>
      <c r="D135" s="14"/>
      <c r="E135" s="70"/>
      <c r="F135" s="71"/>
      <c r="G135" s="69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</row>
    <row r="136" spans="3:22" ht="16.149999999999999" customHeight="1" x14ac:dyDescent="0.25">
      <c r="C136" s="69"/>
      <c r="D136" s="14"/>
      <c r="E136" s="70"/>
      <c r="F136" s="71"/>
      <c r="G136" s="69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spans="3:22" ht="16.149999999999999" customHeight="1" x14ac:dyDescent="0.25">
      <c r="C137" s="69"/>
      <c r="D137" s="14"/>
      <c r="E137" s="70"/>
      <c r="F137" s="71"/>
      <c r="G137" s="69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spans="3:22" ht="16.149999999999999" customHeight="1" x14ac:dyDescent="0.25">
      <c r="C138" s="69"/>
      <c r="D138" s="14"/>
      <c r="E138" s="70"/>
      <c r="F138" s="71"/>
      <c r="G138" s="69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spans="3:22" ht="16.149999999999999" customHeight="1" x14ac:dyDescent="0.25">
      <c r="C139" s="69"/>
      <c r="D139" s="14"/>
      <c r="E139" s="70"/>
      <c r="F139" s="71"/>
      <c r="G139" s="69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  <row r="140" spans="3:22" ht="16.149999999999999" customHeight="1" x14ac:dyDescent="0.25">
      <c r="C140" s="69"/>
      <c r="D140" s="14"/>
      <c r="E140" s="70"/>
      <c r="F140" s="71"/>
      <c r="G140" s="69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</row>
    <row r="141" spans="3:22" ht="16.149999999999999" customHeight="1" x14ac:dyDescent="0.25">
      <c r="C141" s="69"/>
      <c r="D141" s="14"/>
      <c r="E141" s="70"/>
      <c r="F141" s="71"/>
      <c r="G141" s="69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</row>
    <row r="142" spans="3:22" ht="16.149999999999999" customHeight="1" x14ac:dyDescent="0.25">
      <c r="C142" s="69"/>
      <c r="D142" s="14"/>
      <c r="E142" s="70"/>
      <c r="F142" s="71"/>
      <c r="G142" s="69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</row>
    <row r="143" spans="3:22" ht="16.149999999999999" customHeight="1" x14ac:dyDescent="0.25">
      <c r="C143" s="69"/>
      <c r="D143" s="14"/>
      <c r="E143" s="70"/>
      <c r="F143" s="71"/>
      <c r="G143" s="69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</row>
    <row r="144" spans="3:22" ht="16.149999999999999" customHeight="1" x14ac:dyDescent="0.25">
      <c r="C144" s="69"/>
      <c r="D144" s="14"/>
      <c r="E144" s="70"/>
      <c r="F144" s="71"/>
      <c r="G144" s="69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</row>
    <row r="145" spans="3:22" ht="16.149999999999999" customHeight="1" x14ac:dyDescent="0.25">
      <c r="C145" s="69"/>
      <c r="D145" s="14"/>
      <c r="E145" s="70"/>
      <c r="F145" s="71"/>
      <c r="G145" s="69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</row>
    <row r="146" spans="3:22" ht="16.149999999999999" customHeight="1" x14ac:dyDescent="0.25"/>
    <row r="147" spans="3:22" ht="16.149999999999999" customHeight="1" x14ac:dyDescent="0.25"/>
    <row r="148" spans="3:22" ht="16.149999999999999" customHeight="1" x14ac:dyDescent="0.25"/>
    <row r="149" spans="3:22" ht="16.149999999999999" customHeight="1" x14ac:dyDescent="0.25"/>
    <row r="150" spans="3:22" ht="16.149999999999999" customHeight="1" x14ac:dyDescent="0.25"/>
    <row r="151" spans="3:22" ht="16.149999999999999" customHeight="1" x14ac:dyDescent="0.25"/>
    <row r="152" spans="3:22" ht="16.149999999999999" customHeight="1" x14ac:dyDescent="0.25"/>
    <row r="153" spans="3:22" ht="16.149999999999999" customHeight="1" x14ac:dyDescent="0.25"/>
    <row r="154" spans="3:22" ht="16.149999999999999" customHeight="1" x14ac:dyDescent="0.25"/>
    <row r="155" spans="3:22" ht="16.149999999999999" customHeight="1" x14ac:dyDescent="0.25"/>
    <row r="156" spans="3:22" ht="16.149999999999999" customHeight="1" x14ac:dyDescent="0.25"/>
    <row r="157" spans="3:22" ht="16.149999999999999" customHeight="1" x14ac:dyDescent="0.25"/>
    <row r="158" spans="3:22" ht="16.149999999999999" customHeight="1" x14ac:dyDescent="0.25"/>
    <row r="159" spans="3:22" ht="16.149999999999999" customHeight="1" x14ac:dyDescent="0.25"/>
    <row r="160" spans="3:22" ht="16.149999999999999" customHeight="1" x14ac:dyDescent="0.25"/>
    <row r="161" ht="16.149999999999999" customHeight="1" x14ac:dyDescent="0.25"/>
    <row r="162" ht="16.149999999999999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</sheetData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E26-023C-4FD7-A340-C44E1BE7B80C}">
  <dimension ref="B9:E37"/>
  <sheetViews>
    <sheetView showGridLines="0" zoomScale="85" zoomScaleNormal="85" workbookViewId="0"/>
  </sheetViews>
  <sheetFormatPr defaultColWidth="8.7109375" defaultRowHeight="15" x14ac:dyDescent="0.25"/>
  <cols>
    <col min="2" max="2" width="2.28515625" customWidth="1"/>
    <col min="3" max="3" width="16.5703125" customWidth="1"/>
    <col min="4" max="4" width="17.5703125" customWidth="1"/>
    <col min="5" max="5" width="26.7109375" customWidth="1"/>
    <col min="6" max="6" width="20" customWidth="1"/>
  </cols>
  <sheetData>
    <row r="9" spans="2:5" x14ac:dyDescent="0.25">
      <c r="C9" s="15" t="s">
        <v>79</v>
      </c>
    </row>
    <row r="10" spans="2:5" ht="10.15" customHeight="1" thickBot="1" x14ac:dyDescent="0.3"/>
    <row r="11" spans="2:5" x14ac:dyDescent="0.25">
      <c r="C11" s="151" t="s">
        <v>9</v>
      </c>
      <c r="D11" s="151"/>
      <c r="E11" s="98" t="s">
        <v>10</v>
      </c>
    </row>
    <row r="12" spans="2:5" x14ac:dyDescent="0.25">
      <c r="C12" s="152"/>
      <c r="D12" s="152"/>
      <c r="E12" s="99">
        <v>100</v>
      </c>
    </row>
    <row r="13" spans="2:5" x14ac:dyDescent="0.25">
      <c r="C13" s="87"/>
      <c r="D13" s="87"/>
      <c r="E13" s="100">
        <v>45261</v>
      </c>
    </row>
    <row r="14" spans="2:5" x14ac:dyDescent="0.25">
      <c r="B14" s="138"/>
      <c r="C14" s="137" t="s">
        <v>11</v>
      </c>
      <c r="D14" s="110" t="s">
        <v>12</v>
      </c>
      <c r="E14" s="136" t="s">
        <v>79</v>
      </c>
    </row>
    <row r="15" spans="2:5" x14ac:dyDescent="0.25">
      <c r="B15" s="138"/>
      <c r="C15" s="139">
        <v>45807</v>
      </c>
      <c r="D15" s="140">
        <v>1.25</v>
      </c>
      <c r="E15" s="141">
        <v>0.1214623913666566</v>
      </c>
    </row>
    <row r="16" spans="2:5" x14ac:dyDescent="0.25">
      <c r="B16" s="138"/>
      <c r="C16" s="145">
        <v>45777</v>
      </c>
      <c r="D16" s="146">
        <v>1.25</v>
      </c>
      <c r="E16" s="143">
        <v>5.7361044912291437E-2</v>
      </c>
    </row>
    <row r="17" spans="2:5" x14ac:dyDescent="0.25">
      <c r="B17" s="138"/>
      <c r="C17" s="145">
        <v>45747</v>
      </c>
      <c r="D17" s="146">
        <v>1.25</v>
      </c>
      <c r="E17" s="143">
        <v>2.8535076750529464E-2</v>
      </c>
    </row>
    <row r="18" spans="2:5" x14ac:dyDescent="0.25">
      <c r="B18" s="138"/>
      <c r="C18" s="145">
        <v>45716</v>
      </c>
      <c r="D18" s="146">
        <v>1.25</v>
      </c>
      <c r="E18" s="143">
        <v>-7.9152908371059039E-2</v>
      </c>
    </row>
    <row r="19" spans="2:5" x14ac:dyDescent="0.25">
      <c r="B19" s="138"/>
      <c r="C19" s="145">
        <v>45688</v>
      </c>
      <c r="D19" s="146">
        <v>1.25</v>
      </c>
      <c r="E19" s="143">
        <v>-0.12422019242676263</v>
      </c>
    </row>
    <row r="20" spans="2:5" x14ac:dyDescent="0.25">
      <c r="B20" s="138"/>
      <c r="C20" s="145">
        <v>45657</v>
      </c>
      <c r="D20" s="146">
        <v>1.25</v>
      </c>
      <c r="E20" s="143">
        <v>-3.827918327237978E-2</v>
      </c>
    </row>
    <row r="21" spans="2:5" x14ac:dyDescent="0.25">
      <c r="B21" s="138"/>
      <c r="C21" s="145">
        <v>45625</v>
      </c>
      <c r="D21" s="146">
        <v>1.25</v>
      </c>
      <c r="E21" s="143">
        <v>-5.8550184918375048E-2</v>
      </c>
    </row>
    <row r="22" spans="2:5" x14ac:dyDescent="0.25">
      <c r="B22" s="138"/>
      <c r="C22" s="145">
        <v>45596</v>
      </c>
      <c r="D22" s="146">
        <v>1.25</v>
      </c>
      <c r="E22" s="143">
        <v>1.9270585432992204E-2</v>
      </c>
    </row>
    <row r="23" spans="2:5" x14ac:dyDescent="0.25">
      <c r="B23" s="138"/>
      <c r="C23" s="145">
        <v>45565</v>
      </c>
      <c r="D23" s="146">
        <v>1.25</v>
      </c>
      <c r="E23" s="143">
        <v>0.10452680783693702</v>
      </c>
    </row>
    <row r="24" spans="2:5" x14ac:dyDescent="0.25">
      <c r="B24" s="138"/>
      <c r="C24" s="145">
        <v>45534</v>
      </c>
      <c r="D24" s="146">
        <v>1.25</v>
      </c>
      <c r="E24" s="143">
        <v>0.15126231245982624</v>
      </c>
    </row>
    <row r="25" spans="2:5" x14ac:dyDescent="0.25">
      <c r="B25" s="138"/>
      <c r="C25" s="145">
        <v>45504</v>
      </c>
      <c r="D25" s="146">
        <v>1.25</v>
      </c>
      <c r="E25" s="143">
        <v>0.12364075105135375</v>
      </c>
    </row>
    <row r="26" spans="2:5" x14ac:dyDescent="0.25">
      <c r="B26" s="138"/>
      <c r="C26" s="145">
        <v>45471</v>
      </c>
      <c r="D26" s="146">
        <v>1.25</v>
      </c>
      <c r="E26" s="143">
        <v>0.1192182425754873</v>
      </c>
    </row>
    <row r="27" spans="2:5" x14ac:dyDescent="0.25">
      <c r="B27" s="138"/>
      <c r="C27" s="145">
        <v>45443</v>
      </c>
      <c r="D27" s="146">
        <v>1.25</v>
      </c>
      <c r="E27" s="143">
        <v>0.13637795470334657</v>
      </c>
    </row>
    <row r="28" spans="2:5" x14ac:dyDescent="0.25">
      <c r="B28" s="138"/>
      <c r="C28" s="145">
        <v>45412</v>
      </c>
      <c r="D28" s="146">
        <v>1.25</v>
      </c>
      <c r="E28" s="143">
        <v>0.13985440529250082</v>
      </c>
    </row>
    <row r="29" spans="2:5" x14ac:dyDescent="0.25">
      <c r="B29" s="138"/>
      <c r="C29" s="145">
        <v>45379</v>
      </c>
      <c r="D29" s="146">
        <v>1.25</v>
      </c>
      <c r="E29" s="143">
        <v>0.13568865141294806</v>
      </c>
    </row>
    <row r="30" spans="2:5" x14ac:dyDescent="0.25">
      <c r="B30" s="138"/>
      <c r="C30" s="145">
        <v>45351</v>
      </c>
      <c r="D30" s="146">
        <v>1.25</v>
      </c>
      <c r="E30" s="143">
        <v>0.12590710817775008</v>
      </c>
    </row>
    <row r="31" spans="2:5" x14ac:dyDescent="0.25">
      <c r="B31" s="138"/>
      <c r="C31" s="145">
        <v>45322</v>
      </c>
      <c r="D31" s="146">
        <v>1.25</v>
      </c>
      <c r="E31" s="143">
        <v>0.10697232317584549</v>
      </c>
    </row>
    <row r="32" spans="2:5" x14ac:dyDescent="0.25">
      <c r="C32" s="145">
        <v>45289</v>
      </c>
      <c r="D32" s="146">
        <v>0.69</v>
      </c>
      <c r="E32" s="143">
        <v>7.9999999999999849E-2</v>
      </c>
    </row>
    <row r="37" spans="5:5" x14ac:dyDescent="0.25">
      <c r="E37" s="142"/>
    </row>
  </sheetData>
  <mergeCells count="1">
    <mergeCell ref="C11:D12"/>
  </mergeCells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/>
  <dimension ref="A3:S399"/>
  <sheetViews>
    <sheetView showGridLines="0" zoomScale="85" zoomScaleNormal="85" workbookViewId="0"/>
  </sheetViews>
  <sheetFormatPr defaultRowHeight="15" x14ac:dyDescent="0.25"/>
  <cols>
    <col min="1" max="1" width="10.7109375" bestFit="1" customWidth="1"/>
    <col min="2" max="2" width="2.28515625" customWidth="1"/>
    <col min="3" max="3" width="11.28515625" bestFit="1" customWidth="1"/>
    <col min="4" max="4" width="21.28515625" customWidth="1"/>
    <col min="5" max="5" width="21.5703125" customWidth="1"/>
    <col min="6" max="6" width="19" customWidth="1"/>
    <col min="7" max="7" width="14.7109375" customWidth="1"/>
    <col min="8" max="105" width="15.7109375" customWidth="1"/>
  </cols>
  <sheetData>
    <row r="3" spans="3:19" x14ac:dyDescent="0.25"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3:19" x14ac:dyDescent="0.25"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3:19" x14ac:dyDescent="0.25"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3:19" x14ac:dyDescent="0.25"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3:19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3:19" x14ac:dyDescent="0.25">
      <c r="C9" s="15" t="s">
        <v>5</v>
      </c>
      <c r="I9" s="14"/>
      <c r="J9" s="14"/>
      <c r="K9" s="14"/>
    </row>
    <row r="10" spans="3:19" ht="10.15" customHeight="1" x14ac:dyDescent="0.25">
      <c r="I10" s="14"/>
      <c r="J10" s="14"/>
      <c r="K10" s="14"/>
    </row>
    <row r="11" spans="3:19" x14ac:dyDescent="0.25">
      <c r="I11" s="12"/>
    </row>
    <row r="12" spans="3:19" x14ac:dyDescent="0.25">
      <c r="I12" s="12"/>
    </row>
    <row r="13" spans="3:19" x14ac:dyDescent="0.25">
      <c r="I13" s="12"/>
    </row>
    <row r="14" spans="3:19" x14ac:dyDescent="0.25">
      <c r="I14" s="12"/>
    </row>
    <row r="15" spans="3:19" x14ac:dyDescent="0.25">
      <c r="I15" s="12"/>
    </row>
    <row r="16" spans="3:19" x14ac:dyDescent="0.25">
      <c r="I16" s="12"/>
    </row>
    <row r="17" spans="1:9" x14ac:dyDescent="0.25">
      <c r="I17" s="12"/>
    </row>
    <row r="18" spans="1:9" x14ac:dyDescent="0.25">
      <c r="I18" s="12"/>
    </row>
    <row r="19" spans="1:9" x14ac:dyDescent="0.25"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1" spans="1:9" ht="27" customHeight="1" x14ac:dyDescent="0.25">
      <c r="C31" s="16" t="s">
        <v>15</v>
      </c>
      <c r="D31" s="16" t="s">
        <v>19</v>
      </c>
      <c r="E31" s="16" t="s">
        <v>25</v>
      </c>
      <c r="F31" s="16" t="s">
        <v>20</v>
      </c>
      <c r="G31" s="16" t="s">
        <v>28</v>
      </c>
      <c r="H31" s="16" t="s">
        <v>18</v>
      </c>
      <c r="I31" s="12"/>
    </row>
    <row r="32" spans="1:9" x14ac:dyDescent="0.25">
      <c r="A32" s="103"/>
      <c r="C32" s="17"/>
      <c r="D32" s="55"/>
      <c r="E32" s="55"/>
      <c r="F32" s="102"/>
      <c r="G32" s="101"/>
      <c r="H32" s="18"/>
      <c r="I32" s="12"/>
    </row>
    <row r="33" spans="1:9" x14ac:dyDescent="0.25">
      <c r="A33" s="103">
        <f t="shared" ref="A33:A53" si="0">DATE(YEAR(C33),MONTH(C33),DAY(1))</f>
        <v>45778</v>
      </c>
      <c r="C33" s="17">
        <v>45807</v>
      </c>
      <c r="D33" s="55">
        <v>90.1</v>
      </c>
      <c r="E33" s="55">
        <v>1898433.71</v>
      </c>
      <c r="F33" s="102">
        <v>106.0097301</v>
      </c>
      <c r="G33" s="101">
        <v>1864453.4147619049</v>
      </c>
      <c r="H33" s="18">
        <f t="shared" ref="H33:H53" si="1">C33</f>
        <v>45807</v>
      </c>
      <c r="I33" s="12"/>
    </row>
    <row r="34" spans="1:9" x14ac:dyDescent="0.25">
      <c r="A34" s="103">
        <f t="shared" si="0"/>
        <v>45778</v>
      </c>
      <c r="C34" s="17">
        <v>45806</v>
      </c>
      <c r="D34" s="55">
        <v>89.9</v>
      </c>
      <c r="E34" s="55">
        <v>2305051.19</v>
      </c>
      <c r="F34" s="102">
        <v>107.18590829999999</v>
      </c>
      <c r="G34" s="101">
        <v>1864453.4147619049</v>
      </c>
      <c r="H34" s="18">
        <f t="shared" si="1"/>
        <v>45806</v>
      </c>
      <c r="I34" s="12"/>
    </row>
    <row r="35" spans="1:9" x14ac:dyDescent="0.25">
      <c r="A35" s="103">
        <f t="shared" si="0"/>
        <v>45778</v>
      </c>
      <c r="C35" s="17">
        <v>45805</v>
      </c>
      <c r="D35" s="55">
        <v>88.6</v>
      </c>
      <c r="E35" s="55">
        <v>1759304.67</v>
      </c>
      <c r="F35" s="102">
        <v>107.0234952</v>
      </c>
      <c r="G35" s="101">
        <v>1864453.4147619049</v>
      </c>
      <c r="H35" s="18">
        <f t="shared" si="1"/>
        <v>45805</v>
      </c>
      <c r="I35" s="12"/>
    </row>
    <row r="36" spans="1:9" x14ac:dyDescent="0.25">
      <c r="A36" s="103">
        <f t="shared" si="0"/>
        <v>45778</v>
      </c>
      <c r="C36" s="17">
        <v>45804</v>
      </c>
      <c r="D36" s="55">
        <v>86.79</v>
      </c>
      <c r="E36" s="55">
        <v>2112590.73</v>
      </c>
      <c r="F36" s="102">
        <v>106.9592488</v>
      </c>
      <c r="G36" s="101">
        <v>1864453.4147619049</v>
      </c>
      <c r="H36" s="18">
        <f t="shared" si="1"/>
        <v>45804</v>
      </c>
      <c r="I36" s="12"/>
    </row>
    <row r="37" spans="1:9" x14ac:dyDescent="0.25">
      <c r="A37" s="103">
        <f t="shared" si="0"/>
        <v>45778</v>
      </c>
      <c r="C37" s="17">
        <v>45803</v>
      </c>
      <c r="D37" s="55">
        <v>86.94</v>
      </c>
      <c r="E37" s="55">
        <v>1906048.67</v>
      </c>
      <c r="F37" s="102">
        <v>106.93974129999999</v>
      </c>
      <c r="G37" s="101">
        <v>1864453.4147619049</v>
      </c>
      <c r="H37" s="18">
        <f t="shared" si="1"/>
        <v>45803</v>
      </c>
      <c r="I37" s="12"/>
    </row>
    <row r="38" spans="1:9" x14ac:dyDescent="0.25">
      <c r="A38" s="103">
        <f t="shared" si="0"/>
        <v>45778</v>
      </c>
      <c r="C38" s="17">
        <v>45800</v>
      </c>
      <c r="D38" s="55">
        <v>86.12</v>
      </c>
      <c r="E38" s="55">
        <v>2159871.48</v>
      </c>
      <c r="F38" s="102">
        <v>106.88636099999999</v>
      </c>
      <c r="G38" s="101">
        <v>1864453.4147619049</v>
      </c>
      <c r="H38" s="18">
        <f t="shared" si="1"/>
        <v>45800</v>
      </c>
      <c r="I38" s="12"/>
    </row>
    <row r="39" spans="1:9" x14ac:dyDescent="0.25">
      <c r="A39" s="103">
        <f t="shared" si="0"/>
        <v>45778</v>
      </c>
      <c r="C39" s="17">
        <v>45799</v>
      </c>
      <c r="D39" s="55">
        <v>86.2</v>
      </c>
      <c r="E39" s="55">
        <v>1315513.8899999999</v>
      </c>
      <c r="F39" s="102">
        <v>106.8278389</v>
      </c>
      <c r="G39" s="101">
        <v>1864453.4147619049</v>
      </c>
      <c r="H39" s="18">
        <f t="shared" si="1"/>
        <v>45799</v>
      </c>
      <c r="I39" s="12"/>
    </row>
    <row r="40" spans="1:9" x14ac:dyDescent="0.25">
      <c r="A40" s="103">
        <f t="shared" si="0"/>
        <v>45778</v>
      </c>
      <c r="C40" s="17">
        <v>45798</v>
      </c>
      <c r="D40" s="55">
        <v>85.84</v>
      </c>
      <c r="E40" s="55">
        <v>1536391.65</v>
      </c>
      <c r="F40" s="102">
        <v>106.7691921</v>
      </c>
      <c r="G40" s="101">
        <v>1864453.4147619049</v>
      </c>
      <c r="H40" s="18">
        <f t="shared" si="1"/>
        <v>45798</v>
      </c>
      <c r="I40" s="12"/>
    </row>
    <row r="41" spans="1:9" x14ac:dyDescent="0.25">
      <c r="A41" s="103">
        <f t="shared" si="0"/>
        <v>45778</v>
      </c>
      <c r="C41" s="17">
        <v>45797</v>
      </c>
      <c r="D41" s="55">
        <v>85.95</v>
      </c>
      <c r="E41" s="55">
        <v>2161279.31</v>
      </c>
      <c r="F41" s="102">
        <v>106.7092452</v>
      </c>
      <c r="G41" s="101">
        <v>1864453.4147619049</v>
      </c>
      <c r="H41" s="18">
        <f t="shared" si="1"/>
        <v>45797</v>
      </c>
      <c r="I41" s="12"/>
    </row>
    <row r="42" spans="1:9" x14ac:dyDescent="0.25">
      <c r="A42" s="103">
        <f t="shared" si="0"/>
        <v>45778</v>
      </c>
      <c r="C42" s="17">
        <v>45796</v>
      </c>
      <c r="D42" s="55">
        <v>85.12</v>
      </c>
      <c r="E42" s="55">
        <v>1553887.83</v>
      </c>
      <c r="F42" s="102">
        <v>106.6587972</v>
      </c>
      <c r="G42" s="101">
        <v>1864453.4147619049</v>
      </c>
      <c r="H42" s="18">
        <f t="shared" si="1"/>
        <v>45796</v>
      </c>
      <c r="I42" s="12"/>
    </row>
    <row r="43" spans="1:9" x14ac:dyDescent="0.25">
      <c r="A43" s="103">
        <f t="shared" si="0"/>
        <v>45778</v>
      </c>
      <c r="C43" s="17">
        <v>45793</v>
      </c>
      <c r="D43" s="55">
        <v>85.1</v>
      </c>
      <c r="E43" s="55">
        <v>1379340.79</v>
      </c>
      <c r="F43" s="102">
        <v>106.60336580000001</v>
      </c>
      <c r="G43" s="101">
        <v>1864453.4147619049</v>
      </c>
      <c r="H43" s="18">
        <f t="shared" si="1"/>
        <v>45793</v>
      </c>
      <c r="I43" s="12"/>
    </row>
    <row r="44" spans="1:9" x14ac:dyDescent="0.25">
      <c r="A44" s="103">
        <f t="shared" si="0"/>
        <v>45778</v>
      </c>
      <c r="C44" s="17">
        <v>45792</v>
      </c>
      <c r="D44" s="55">
        <v>84.95</v>
      </c>
      <c r="E44" s="55">
        <v>1751590.78</v>
      </c>
      <c r="F44" s="102">
        <v>106.5405592</v>
      </c>
      <c r="G44" s="101">
        <v>1864453.4147619049</v>
      </c>
      <c r="H44" s="18">
        <f t="shared" si="1"/>
        <v>45792</v>
      </c>
      <c r="I44" s="12"/>
    </row>
    <row r="45" spans="1:9" x14ac:dyDescent="0.25">
      <c r="A45" s="103">
        <f t="shared" si="0"/>
        <v>45778</v>
      </c>
      <c r="C45" s="17">
        <v>45791</v>
      </c>
      <c r="D45" s="55">
        <v>84.25</v>
      </c>
      <c r="E45" s="55">
        <v>1156390.19</v>
      </c>
      <c r="F45" s="102">
        <v>106.4852715</v>
      </c>
      <c r="G45" s="101">
        <v>1864453.4147619049</v>
      </c>
      <c r="H45" s="18">
        <f t="shared" si="1"/>
        <v>45791</v>
      </c>
      <c r="I45" s="12"/>
    </row>
    <row r="46" spans="1:9" x14ac:dyDescent="0.25">
      <c r="A46" s="103">
        <f t="shared" si="0"/>
        <v>45778</v>
      </c>
      <c r="C46" s="17">
        <v>45790</v>
      </c>
      <c r="D46" s="55">
        <v>83.9</v>
      </c>
      <c r="E46" s="55">
        <v>1280155.95</v>
      </c>
      <c r="F46" s="102">
        <v>106.4257702</v>
      </c>
      <c r="G46" s="101">
        <v>1864453.4147619049</v>
      </c>
      <c r="H46" s="18">
        <f t="shared" si="1"/>
        <v>45790</v>
      </c>
      <c r="I46" s="12"/>
    </row>
    <row r="47" spans="1:9" x14ac:dyDescent="0.25">
      <c r="A47" s="103">
        <f t="shared" si="0"/>
        <v>45778</v>
      </c>
      <c r="C47" s="17">
        <v>45789</v>
      </c>
      <c r="D47" s="55">
        <v>83.52</v>
      </c>
      <c r="E47" s="55">
        <v>1378633.63</v>
      </c>
      <c r="F47" s="102">
        <v>106.36922250000001</v>
      </c>
      <c r="G47" s="101">
        <v>1864453.4147619049</v>
      </c>
      <c r="H47" s="18">
        <f t="shared" si="1"/>
        <v>45789</v>
      </c>
      <c r="I47" s="12"/>
    </row>
    <row r="48" spans="1:9" x14ac:dyDescent="0.25">
      <c r="A48" s="103">
        <f t="shared" si="0"/>
        <v>45778</v>
      </c>
      <c r="C48" s="17">
        <v>45786</v>
      </c>
      <c r="D48" s="55">
        <v>83.94</v>
      </c>
      <c r="E48" s="55">
        <v>3045317.94</v>
      </c>
      <c r="F48" s="102">
        <v>106.3100049</v>
      </c>
      <c r="G48" s="101">
        <v>1864453.4147619049</v>
      </c>
      <c r="H48" s="18">
        <f t="shared" si="1"/>
        <v>45786</v>
      </c>
      <c r="I48" s="12"/>
    </row>
    <row r="49" spans="1:9" x14ac:dyDescent="0.25">
      <c r="A49" s="103">
        <f t="shared" si="0"/>
        <v>45778</v>
      </c>
      <c r="C49" s="17">
        <v>45785</v>
      </c>
      <c r="D49" s="55">
        <v>83.62</v>
      </c>
      <c r="E49" s="55">
        <v>992815.31</v>
      </c>
      <c r="F49" s="102">
        <v>106.2508194</v>
      </c>
      <c r="G49" s="101">
        <v>1864453.4147619049</v>
      </c>
      <c r="H49" s="18">
        <f t="shared" si="1"/>
        <v>45785</v>
      </c>
      <c r="I49" s="12"/>
    </row>
    <row r="50" spans="1:9" x14ac:dyDescent="0.25">
      <c r="A50" s="103">
        <f t="shared" si="0"/>
        <v>45778</v>
      </c>
      <c r="C50" s="17">
        <v>45784</v>
      </c>
      <c r="D50" s="55">
        <v>82.8</v>
      </c>
      <c r="E50" s="55">
        <v>1013932.77</v>
      </c>
      <c r="F50" s="102">
        <v>106.1913888</v>
      </c>
      <c r="G50" s="101">
        <v>1864453.4147619049</v>
      </c>
      <c r="H50" s="18">
        <f t="shared" si="1"/>
        <v>45784</v>
      </c>
      <c r="I50" s="12"/>
    </row>
    <row r="51" spans="1:9" x14ac:dyDescent="0.25">
      <c r="A51" s="103">
        <f t="shared" si="0"/>
        <v>45778</v>
      </c>
      <c r="C51" s="17">
        <v>45783</v>
      </c>
      <c r="D51" s="55">
        <v>81.93</v>
      </c>
      <c r="E51" s="55">
        <v>2839441.72</v>
      </c>
      <c r="F51" s="102">
        <v>106.1328922</v>
      </c>
      <c r="G51" s="101">
        <v>1864453.4147619049</v>
      </c>
      <c r="H51" s="18">
        <f t="shared" si="1"/>
        <v>45783</v>
      </c>
      <c r="I51" s="12"/>
    </row>
    <row r="52" spans="1:9" x14ac:dyDescent="0.25">
      <c r="A52" s="103">
        <f t="shared" si="0"/>
        <v>45778</v>
      </c>
      <c r="C52" s="17">
        <v>45782</v>
      </c>
      <c r="D52" s="55">
        <v>82</v>
      </c>
      <c r="E52" s="55">
        <v>3408434.51</v>
      </c>
      <c r="F52" s="102">
        <v>106.0743688</v>
      </c>
      <c r="G52" s="101">
        <v>1864453.4147619049</v>
      </c>
      <c r="H52" s="18">
        <f t="shared" si="1"/>
        <v>45782</v>
      </c>
      <c r="I52" s="12"/>
    </row>
    <row r="53" spans="1:9" x14ac:dyDescent="0.25">
      <c r="A53" s="103">
        <f t="shared" si="0"/>
        <v>45778</v>
      </c>
      <c r="C53" s="17">
        <v>45779</v>
      </c>
      <c r="D53" s="55">
        <v>84.18</v>
      </c>
      <c r="E53" s="55">
        <v>2199094.9900000002</v>
      </c>
      <c r="F53" s="102">
        <v>106.0241867</v>
      </c>
      <c r="G53" s="101">
        <v>1864453.4147619049</v>
      </c>
      <c r="H53" s="18">
        <f t="shared" si="1"/>
        <v>45779</v>
      </c>
      <c r="I53" s="12"/>
    </row>
    <row r="54" spans="1:9" x14ac:dyDescent="0.25">
      <c r="A54" s="103">
        <f t="shared" ref="A54:A73" si="2">DATE(YEAR(C54),MONTH(C54),DAY(1))</f>
        <v>45748</v>
      </c>
      <c r="C54" s="17">
        <v>45777</v>
      </c>
      <c r="D54" s="55">
        <v>86.2</v>
      </c>
      <c r="E54" s="55">
        <v>2264790.4500000002</v>
      </c>
      <c r="F54" s="102">
        <v>105.9707811</v>
      </c>
      <c r="G54" s="101">
        <v>1980193.7339999997</v>
      </c>
      <c r="H54" s="18">
        <f t="shared" ref="H54:H73" si="3">C54</f>
        <v>45777</v>
      </c>
      <c r="I54" s="12"/>
    </row>
    <row r="55" spans="1:9" x14ac:dyDescent="0.25">
      <c r="A55" s="103">
        <f t="shared" si="2"/>
        <v>45748</v>
      </c>
      <c r="C55" s="17">
        <v>45776</v>
      </c>
      <c r="D55" s="55">
        <v>85.54</v>
      </c>
      <c r="E55" s="55">
        <v>1079907.1200000001</v>
      </c>
      <c r="F55" s="102">
        <v>107.13196929999999</v>
      </c>
      <c r="G55" s="101">
        <v>1980193.7339999997</v>
      </c>
      <c r="H55" s="18">
        <f t="shared" si="3"/>
        <v>45776</v>
      </c>
      <c r="I55" s="12"/>
    </row>
    <row r="56" spans="1:9" x14ac:dyDescent="0.25">
      <c r="A56" s="103">
        <f t="shared" si="2"/>
        <v>45748</v>
      </c>
      <c r="C56" s="17">
        <v>45775</v>
      </c>
      <c r="D56" s="55">
        <v>85.1</v>
      </c>
      <c r="E56" s="55">
        <v>1686242.94</v>
      </c>
      <c r="F56" s="102">
        <v>107.0012139</v>
      </c>
      <c r="G56" s="101">
        <v>1980193.7339999997</v>
      </c>
      <c r="H56" s="18">
        <f t="shared" si="3"/>
        <v>45775</v>
      </c>
      <c r="I56" s="12"/>
    </row>
    <row r="57" spans="1:9" x14ac:dyDescent="0.25">
      <c r="A57" s="103">
        <f t="shared" si="2"/>
        <v>45748</v>
      </c>
      <c r="C57" s="17">
        <v>45772</v>
      </c>
      <c r="D57" s="55">
        <v>84.89</v>
      </c>
      <c r="E57" s="55">
        <v>1221167.21</v>
      </c>
      <c r="F57" s="102">
        <v>106.94243880000001</v>
      </c>
      <c r="G57" s="101">
        <v>1980193.7339999997</v>
      </c>
      <c r="H57" s="18">
        <f t="shared" si="3"/>
        <v>45772</v>
      </c>
      <c r="I57" s="12"/>
    </row>
    <row r="58" spans="1:9" x14ac:dyDescent="0.25">
      <c r="A58" s="103">
        <f t="shared" si="2"/>
        <v>45748</v>
      </c>
      <c r="C58" s="17">
        <v>45771</v>
      </c>
      <c r="D58" s="55">
        <v>84.93</v>
      </c>
      <c r="E58" s="55">
        <v>980774.56</v>
      </c>
      <c r="F58" s="102">
        <v>106.8771835</v>
      </c>
      <c r="G58" s="101">
        <v>1980193.7339999997</v>
      </c>
      <c r="H58" s="18">
        <f t="shared" si="3"/>
        <v>45771</v>
      </c>
      <c r="I58" s="12"/>
    </row>
    <row r="59" spans="1:9" x14ac:dyDescent="0.25">
      <c r="A59" s="103">
        <f t="shared" si="2"/>
        <v>45748</v>
      </c>
      <c r="C59" s="17">
        <v>45770</v>
      </c>
      <c r="D59" s="55">
        <v>84.34</v>
      </c>
      <c r="E59" s="55">
        <v>2530651.67</v>
      </c>
      <c r="F59" s="102">
        <v>106.8190938</v>
      </c>
      <c r="G59" s="101">
        <v>1980193.7339999997</v>
      </c>
      <c r="H59" s="18">
        <f t="shared" si="3"/>
        <v>45770</v>
      </c>
      <c r="I59" s="12"/>
    </row>
    <row r="60" spans="1:9" x14ac:dyDescent="0.25">
      <c r="A60" s="103">
        <f t="shared" si="2"/>
        <v>45748</v>
      </c>
      <c r="C60" s="17">
        <v>45769</v>
      </c>
      <c r="D60" s="55">
        <v>83.01</v>
      </c>
      <c r="E60" s="55">
        <v>2472828.19</v>
      </c>
      <c r="F60" s="102">
        <v>106.7611608</v>
      </c>
      <c r="G60" s="101">
        <v>1980193.7339999997</v>
      </c>
      <c r="H60" s="18">
        <f t="shared" si="3"/>
        <v>45769</v>
      </c>
      <c r="I60" s="12"/>
    </row>
    <row r="61" spans="1:9" x14ac:dyDescent="0.25">
      <c r="A61" s="103">
        <f t="shared" si="2"/>
        <v>45748</v>
      </c>
      <c r="C61" s="17">
        <v>45764</v>
      </c>
      <c r="D61" s="55">
        <v>83.82</v>
      </c>
      <c r="E61" s="55">
        <v>1575857.54</v>
      </c>
      <c r="F61" s="102">
        <v>106.70224519999999</v>
      </c>
      <c r="G61" s="101">
        <v>1980193.7339999997</v>
      </c>
      <c r="H61" s="18">
        <f t="shared" si="3"/>
        <v>45764</v>
      </c>
      <c r="I61" s="12"/>
    </row>
    <row r="62" spans="1:9" x14ac:dyDescent="0.25">
      <c r="A62" s="103">
        <f t="shared" si="2"/>
        <v>45748</v>
      </c>
      <c r="C62" s="17">
        <v>45763</v>
      </c>
      <c r="D62" s="55">
        <v>83.96</v>
      </c>
      <c r="E62" s="55">
        <v>1345427.13</v>
      </c>
      <c r="F62" s="102">
        <v>106.6435814</v>
      </c>
      <c r="G62" s="101">
        <v>1980193.7339999997</v>
      </c>
      <c r="H62" s="18">
        <f t="shared" si="3"/>
        <v>45763</v>
      </c>
      <c r="I62" s="12"/>
    </row>
    <row r="63" spans="1:9" x14ac:dyDescent="0.25">
      <c r="A63" s="103">
        <f t="shared" si="2"/>
        <v>45748</v>
      </c>
      <c r="C63" s="17">
        <v>45762</v>
      </c>
      <c r="D63" s="55">
        <v>84.12</v>
      </c>
      <c r="E63" s="55">
        <v>1531590.25</v>
      </c>
      <c r="F63" s="102">
        <v>106.5851157</v>
      </c>
      <c r="G63" s="101">
        <v>1980193.7339999997</v>
      </c>
      <c r="H63" s="18">
        <f t="shared" si="3"/>
        <v>45762</v>
      </c>
      <c r="I63" s="12"/>
    </row>
    <row r="64" spans="1:9" x14ac:dyDescent="0.25">
      <c r="A64" s="103">
        <f t="shared" si="2"/>
        <v>45748</v>
      </c>
      <c r="C64" s="17">
        <v>45761</v>
      </c>
      <c r="D64" s="55">
        <v>82.49</v>
      </c>
      <c r="E64" s="55">
        <v>2473359.41</v>
      </c>
      <c r="F64" s="102">
        <v>106.52964160000001</v>
      </c>
      <c r="G64" s="101">
        <v>1980193.7339999997</v>
      </c>
      <c r="H64" s="18">
        <f t="shared" si="3"/>
        <v>45761</v>
      </c>
      <c r="I64" s="12"/>
    </row>
    <row r="65" spans="1:9" x14ac:dyDescent="0.25">
      <c r="A65" s="103">
        <f t="shared" si="2"/>
        <v>45748</v>
      </c>
      <c r="C65" s="17">
        <v>45758</v>
      </c>
      <c r="D65" s="55">
        <v>82.54</v>
      </c>
      <c r="E65" s="55">
        <v>1745950.84</v>
      </c>
      <c r="F65" s="102">
        <v>106.47136949999999</v>
      </c>
      <c r="G65" s="101">
        <v>1980193.7339999997</v>
      </c>
      <c r="H65" s="18">
        <f t="shared" si="3"/>
        <v>45758</v>
      </c>
      <c r="I65" s="12"/>
    </row>
    <row r="66" spans="1:9" x14ac:dyDescent="0.25">
      <c r="A66" s="103">
        <f t="shared" si="2"/>
        <v>45748</v>
      </c>
      <c r="C66" s="17">
        <v>45757</v>
      </c>
      <c r="D66" s="55">
        <v>82.29</v>
      </c>
      <c r="E66" s="55">
        <v>1635899.11</v>
      </c>
      <c r="F66" s="102">
        <v>106.41231070000001</v>
      </c>
      <c r="G66" s="101">
        <v>1980193.7339999997</v>
      </c>
      <c r="H66" s="18">
        <f t="shared" si="3"/>
        <v>45757</v>
      </c>
      <c r="I66" s="12"/>
    </row>
    <row r="67" spans="1:9" x14ac:dyDescent="0.25">
      <c r="A67" s="103">
        <f t="shared" si="2"/>
        <v>45748</v>
      </c>
      <c r="C67" s="17">
        <v>45756</v>
      </c>
      <c r="D67" s="55">
        <v>81.87</v>
      </c>
      <c r="E67" s="55">
        <v>1587125.63</v>
      </c>
      <c r="F67" s="102">
        <v>106.3575195</v>
      </c>
      <c r="G67" s="101">
        <v>1980193.7339999997</v>
      </c>
      <c r="H67" s="18">
        <f t="shared" si="3"/>
        <v>45756</v>
      </c>
      <c r="I67" s="12"/>
    </row>
    <row r="68" spans="1:9" x14ac:dyDescent="0.25">
      <c r="A68" s="103">
        <f t="shared" si="2"/>
        <v>45748</v>
      </c>
      <c r="C68" s="17">
        <v>45755</v>
      </c>
      <c r="D68" s="55">
        <v>82.66</v>
      </c>
      <c r="E68" s="55">
        <v>1907271.2</v>
      </c>
      <c r="F68" s="102">
        <v>106.3063509</v>
      </c>
      <c r="G68" s="101">
        <v>1980193.7339999997</v>
      </c>
      <c r="H68" s="18">
        <f t="shared" si="3"/>
        <v>45755</v>
      </c>
      <c r="I68" s="12"/>
    </row>
    <row r="69" spans="1:9" x14ac:dyDescent="0.25">
      <c r="A69" s="103">
        <f t="shared" si="2"/>
        <v>45748</v>
      </c>
      <c r="C69" s="17">
        <v>45754</v>
      </c>
      <c r="D69" s="55">
        <v>82.97</v>
      </c>
      <c r="E69" s="55">
        <v>2276267.61</v>
      </c>
      <c r="F69" s="102">
        <v>106.2478273</v>
      </c>
      <c r="G69" s="101">
        <v>1980193.7339999997</v>
      </c>
      <c r="H69" s="18">
        <f t="shared" si="3"/>
        <v>45754</v>
      </c>
      <c r="I69" s="12"/>
    </row>
    <row r="70" spans="1:9" x14ac:dyDescent="0.25">
      <c r="A70" s="103">
        <f t="shared" si="2"/>
        <v>45748</v>
      </c>
      <c r="C70" s="17">
        <v>45751</v>
      </c>
      <c r="D70" s="55">
        <v>83.56</v>
      </c>
      <c r="E70" s="55">
        <v>2282845.7599999998</v>
      </c>
      <c r="F70" s="102">
        <v>106.18627619999999</v>
      </c>
      <c r="G70" s="101">
        <v>1980193.7339999997</v>
      </c>
      <c r="H70" s="18">
        <f t="shared" si="3"/>
        <v>45751</v>
      </c>
      <c r="I70" s="12"/>
    </row>
    <row r="71" spans="1:9" x14ac:dyDescent="0.25">
      <c r="A71" s="103">
        <f t="shared" si="2"/>
        <v>45748</v>
      </c>
      <c r="C71" s="17">
        <v>45750</v>
      </c>
      <c r="D71" s="55">
        <v>85.28</v>
      </c>
      <c r="E71" s="55">
        <v>3276592.88</v>
      </c>
      <c r="F71" s="102">
        <v>106.127814</v>
      </c>
      <c r="G71" s="101">
        <v>1980193.7339999997</v>
      </c>
      <c r="H71" s="18">
        <f t="shared" si="3"/>
        <v>45750</v>
      </c>
      <c r="I71" s="12"/>
    </row>
    <row r="72" spans="1:9" x14ac:dyDescent="0.25">
      <c r="A72" s="103">
        <f t="shared" si="2"/>
        <v>45748</v>
      </c>
      <c r="C72" s="17">
        <v>45749</v>
      </c>
      <c r="D72" s="55">
        <v>84.15</v>
      </c>
      <c r="E72" s="55">
        <v>4393946.4800000004</v>
      </c>
      <c r="F72" s="102">
        <v>106.0694465</v>
      </c>
      <c r="G72" s="101">
        <v>1980193.7339999997</v>
      </c>
      <c r="H72" s="18">
        <f t="shared" si="3"/>
        <v>45749</v>
      </c>
      <c r="I72" s="12"/>
    </row>
    <row r="73" spans="1:9" x14ac:dyDescent="0.25">
      <c r="A73" s="103">
        <f t="shared" si="2"/>
        <v>45748</v>
      </c>
      <c r="C73" s="17">
        <v>45748</v>
      </c>
      <c r="D73" s="55">
        <v>83.7</v>
      </c>
      <c r="E73" s="55">
        <v>1335378.7</v>
      </c>
      <c r="F73" s="102">
        <v>106.0110933</v>
      </c>
      <c r="G73" s="101">
        <v>1980193.7339999997</v>
      </c>
      <c r="H73" s="18">
        <f t="shared" si="3"/>
        <v>45748</v>
      </c>
      <c r="I73" s="12"/>
    </row>
    <row r="74" spans="1:9" x14ac:dyDescent="0.25">
      <c r="A74" s="103">
        <f t="shared" ref="A74:A92" si="4">DATE(YEAR(C74),MONTH(C74),DAY(1))</f>
        <v>45717</v>
      </c>
      <c r="C74" s="17">
        <v>45747</v>
      </c>
      <c r="D74" s="55">
        <v>85.1</v>
      </c>
      <c r="E74" s="55">
        <v>1750907.36</v>
      </c>
      <c r="F74" s="102">
        <v>105.87547240000001</v>
      </c>
      <c r="G74" s="101">
        <v>2041859.3499999999</v>
      </c>
      <c r="H74" s="18">
        <f t="shared" ref="H74:H92" si="5">C74</f>
        <v>45747</v>
      </c>
      <c r="I74" s="12"/>
    </row>
    <row r="75" spans="1:9" x14ac:dyDescent="0.25">
      <c r="A75" s="103">
        <f t="shared" si="4"/>
        <v>45717</v>
      </c>
      <c r="C75" s="17">
        <v>45744</v>
      </c>
      <c r="D75" s="55">
        <v>84</v>
      </c>
      <c r="E75" s="55">
        <v>2589382.73</v>
      </c>
      <c r="F75" s="102">
        <v>107.0606638</v>
      </c>
      <c r="G75" s="101">
        <v>2041859.3499999999</v>
      </c>
      <c r="H75" s="18">
        <f t="shared" si="5"/>
        <v>45744</v>
      </c>
      <c r="I75" s="12"/>
    </row>
    <row r="76" spans="1:9" x14ac:dyDescent="0.25">
      <c r="A76" s="103">
        <f t="shared" si="4"/>
        <v>45717</v>
      </c>
      <c r="C76" s="17">
        <v>45743</v>
      </c>
      <c r="D76" s="55">
        <v>84.12</v>
      </c>
      <c r="E76" s="55">
        <v>1883022.74</v>
      </c>
      <c r="F76" s="102">
        <v>106.87454049999999</v>
      </c>
      <c r="G76" s="101">
        <v>2041859.3499999999</v>
      </c>
      <c r="H76" s="18">
        <f t="shared" si="5"/>
        <v>45743</v>
      </c>
      <c r="I76" s="12"/>
    </row>
    <row r="77" spans="1:9" x14ac:dyDescent="0.25">
      <c r="A77" s="103">
        <f t="shared" si="4"/>
        <v>45717</v>
      </c>
      <c r="C77" s="17">
        <v>45742</v>
      </c>
      <c r="D77" s="55">
        <v>83.57</v>
      </c>
      <c r="E77" s="55">
        <v>2540685.15</v>
      </c>
      <c r="F77" s="102">
        <v>106.8930915</v>
      </c>
      <c r="G77" s="101">
        <v>2041859.3499999999</v>
      </c>
      <c r="H77" s="18">
        <f t="shared" si="5"/>
        <v>45742</v>
      </c>
      <c r="I77" s="12"/>
    </row>
    <row r="78" spans="1:9" x14ac:dyDescent="0.25">
      <c r="A78" s="103">
        <f t="shared" si="4"/>
        <v>45717</v>
      </c>
      <c r="C78" s="17">
        <v>45741</v>
      </c>
      <c r="D78" s="55">
        <v>82.18</v>
      </c>
      <c r="E78" s="55">
        <v>2609030.1</v>
      </c>
      <c r="F78" s="102">
        <v>106.83448370000001</v>
      </c>
      <c r="G78" s="101">
        <v>2041859.3499999999</v>
      </c>
      <c r="H78" s="18">
        <f t="shared" si="5"/>
        <v>45741</v>
      </c>
      <c r="I78" s="12"/>
    </row>
    <row r="79" spans="1:9" x14ac:dyDescent="0.25">
      <c r="A79" s="103">
        <f t="shared" si="4"/>
        <v>45717</v>
      </c>
      <c r="C79" s="17">
        <v>45740</v>
      </c>
      <c r="D79" s="55">
        <v>83.79</v>
      </c>
      <c r="E79" s="55">
        <v>3084985.64</v>
      </c>
      <c r="F79" s="102">
        <v>106.7994996</v>
      </c>
      <c r="G79" s="101">
        <v>2041859.3499999999</v>
      </c>
      <c r="H79" s="18">
        <f t="shared" si="5"/>
        <v>45740</v>
      </c>
      <c r="I79" s="12"/>
    </row>
    <row r="80" spans="1:9" x14ac:dyDescent="0.25">
      <c r="A80" s="103">
        <f t="shared" si="4"/>
        <v>45717</v>
      </c>
      <c r="C80" s="17">
        <v>45737</v>
      </c>
      <c r="D80" s="55">
        <v>83.4</v>
      </c>
      <c r="E80" s="55">
        <v>2067367.08</v>
      </c>
      <c r="F80" s="102">
        <v>106.7392699</v>
      </c>
      <c r="G80" s="101">
        <v>2041859.3499999999</v>
      </c>
      <c r="H80" s="18">
        <f t="shared" si="5"/>
        <v>45737</v>
      </c>
      <c r="I80" s="12"/>
    </row>
    <row r="81" spans="1:9" x14ac:dyDescent="0.25">
      <c r="A81" s="103">
        <f t="shared" si="4"/>
        <v>45717</v>
      </c>
      <c r="C81" s="17">
        <v>45736</v>
      </c>
      <c r="D81" s="55">
        <v>83.01</v>
      </c>
      <c r="E81" s="55">
        <v>1813782.96</v>
      </c>
      <c r="F81" s="102">
        <v>106.6788689</v>
      </c>
      <c r="G81" s="101">
        <v>2041859.3499999999</v>
      </c>
      <c r="H81" s="18">
        <f t="shared" si="5"/>
        <v>45736</v>
      </c>
      <c r="I81" s="12"/>
    </row>
    <row r="82" spans="1:9" x14ac:dyDescent="0.25">
      <c r="A82" s="103">
        <f t="shared" si="4"/>
        <v>45717</v>
      </c>
      <c r="C82" s="17">
        <v>45735</v>
      </c>
      <c r="D82" s="55">
        <v>83.99</v>
      </c>
      <c r="E82" s="55">
        <v>2350387.65</v>
      </c>
      <c r="F82" s="102">
        <v>106.6203271</v>
      </c>
      <c r="G82" s="101">
        <v>2041859.3499999999</v>
      </c>
      <c r="H82" s="18">
        <f t="shared" si="5"/>
        <v>45735</v>
      </c>
      <c r="I82" s="12"/>
    </row>
    <row r="83" spans="1:9" x14ac:dyDescent="0.25">
      <c r="A83" s="103">
        <f t="shared" si="4"/>
        <v>45717</v>
      </c>
      <c r="C83" s="17">
        <v>45734</v>
      </c>
      <c r="D83" s="55">
        <v>82</v>
      </c>
      <c r="E83" s="55">
        <v>2443812.96</v>
      </c>
      <c r="F83" s="102">
        <v>106.5612672</v>
      </c>
      <c r="G83" s="101">
        <v>2041859.3499999999</v>
      </c>
      <c r="H83" s="18">
        <f t="shared" si="5"/>
        <v>45734</v>
      </c>
      <c r="I83" s="12"/>
    </row>
    <row r="84" spans="1:9" x14ac:dyDescent="0.25">
      <c r="A84" s="103">
        <f t="shared" si="4"/>
        <v>45717</v>
      </c>
      <c r="C84" s="17">
        <v>45733</v>
      </c>
      <c r="D84" s="55">
        <v>81.7</v>
      </c>
      <c r="E84" s="55">
        <v>1002203.81</v>
      </c>
      <c r="F84" s="102">
        <v>106.5034871</v>
      </c>
      <c r="G84" s="101">
        <v>2041859.3499999999</v>
      </c>
      <c r="H84" s="18">
        <f t="shared" si="5"/>
        <v>45733</v>
      </c>
      <c r="I84" s="12"/>
    </row>
    <row r="85" spans="1:9" x14ac:dyDescent="0.25">
      <c r="A85" s="103">
        <f t="shared" si="4"/>
        <v>45717</v>
      </c>
      <c r="C85" s="17">
        <v>45730</v>
      </c>
      <c r="D85" s="55">
        <v>81</v>
      </c>
      <c r="E85" s="55">
        <v>2273790.5</v>
      </c>
      <c r="F85" s="102">
        <v>106.44398099999999</v>
      </c>
      <c r="G85" s="101">
        <v>2041859.3499999999</v>
      </c>
      <c r="H85" s="18">
        <f t="shared" si="5"/>
        <v>45730</v>
      </c>
      <c r="I85" s="12"/>
    </row>
    <row r="86" spans="1:9" x14ac:dyDescent="0.25">
      <c r="A86" s="103">
        <f t="shared" si="4"/>
        <v>45717</v>
      </c>
      <c r="C86" s="17">
        <v>45729</v>
      </c>
      <c r="D86" s="55">
        <v>80.349999999999994</v>
      </c>
      <c r="E86" s="55">
        <v>822838.85</v>
      </c>
      <c r="F86" s="102">
        <v>106.38435320000001</v>
      </c>
      <c r="G86" s="101">
        <v>2041859.3499999999</v>
      </c>
      <c r="H86" s="18">
        <f t="shared" si="5"/>
        <v>45729</v>
      </c>
      <c r="I86" s="12"/>
    </row>
    <row r="87" spans="1:9" x14ac:dyDescent="0.25">
      <c r="A87" s="103">
        <f t="shared" si="4"/>
        <v>45717</v>
      </c>
      <c r="C87" s="17">
        <v>45728</v>
      </c>
      <c r="D87" s="55">
        <v>80.19</v>
      </c>
      <c r="E87" s="55">
        <v>595718.96</v>
      </c>
      <c r="F87" s="102">
        <v>106.32464520000001</v>
      </c>
      <c r="G87" s="101">
        <v>2041859.3499999999</v>
      </c>
      <c r="H87" s="18">
        <f t="shared" si="5"/>
        <v>45728</v>
      </c>
      <c r="I87" s="12"/>
    </row>
    <row r="88" spans="1:9" x14ac:dyDescent="0.25">
      <c r="A88" s="103">
        <f t="shared" si="4"/>
        <v>45717</v>
      </c>
      <c r="C88" s="17">
        <v>45727</v>
      </c>
      <c r="D88" s="55">
        <v>79.8</v>
      </c>
      <c r="E88" s="55">
        <v>1417709.45</v>
      </c>
      <c r="F88" s="102">
        <v>106.2648638</v>
      </c>
      <c r="G88" s="101">
        <v>2041859.3499999999</v>
      </c>
      <c r="H88" s="18">
        <f t="shared" si="5"/>
        <v>45727</v>
      </c>
      <c r="I88" s="12"/>
    </row>
    <row r="89" spans="1:9" x14ac:dyDescent="0.25">
      <c r="A89" s="103">
        <f t="shared" si="4"/>
        <v>45717</v>
      </c>
      <c r="C89" s="17">
        <v>45726</v>
      </c>
      <c r="D89" s="55">
        <v>79.930000000000007</v>
      </c>
      <c r="E89" s="55">
        <v>1195498.1200000001</v>
      </c>
      <c r="F89" s="102">
        <v>106.21138860000001</v>
      </c>
      <c r="G89" s="101">
        <v>2041859.3499999999</v>
      </c>
      <c r="H89" s="18">
        <f t="shared" si="5"/>
        <v>45726</v>
      </c>
      <c r="I89" s="12"/>
    </row>
    <row r="90" spans="1:9" x14ac:dyDescent="0.25">
      <c r="A90" s="103">
        <f t="shared" si="4"/>
        <v>45717</v>
      </c>
      <c r="C90" s="17">
        <v>45723</v>
      </c>
      <c r="D90" s="55">
        <v>80.599999999999994</v>
      </c>
      <c r="E90" s="55">
        <v>2886972.87</v>
      </c>
      <c r="F90" s="102">
        <v>106.15069389999999</v>
      </c>
      <c r="G90" s="101">
        <v>2041859.3499999999</v>
      </c>
      <c r="H90" s="18">
        <f t="shared" si="5"/>
        <v>45723</v>
      </c>
      <c r="I90" s="12"/>
    </row>
    <row r="91" spans="1:9" x14ac:dyDescent="0.25">
      <c r="A91" s="103">
        <f t="shared" si="4"/>
        <v>45717</v>
      </c>
      <c r="C91" s="17">
        <v>45722</v>
      </c>
      <c r="D91" s="55">
        <v>81.400000000000006</v>
      </c>
      <c r="E91" s="55">
        <v>4463122.07</v>
      </c>
      <c r="F91" s="102">
        <v>106.1091378</v>
      </c>
      <c r="G91" s="101">
        <v>2041859.3499999999</v>
      </c>
      <c r="H91" s="18">
        <f t="shared" si="5"/>
        <v>45722</v>
      </c>
      <c r="I91" s="12"/>
    </row>
    <row r="92" spans="1:9" x14ac:dyDescent="0.25">
      <c r="A92" s="103">
        <f t="shared" si="4"/>
        <v>45717</v>
      </c>
      <c r="C92" s="17">
        <v>45721</v>
      </c>
      <c r="D92" s="55">
        <v>75.7</v>
      </c>
      <c r="E92" s="55">
        <v>1004108.65</v>
      </c>
      <c r="F92" s="102">
        <v>106.0466042</v>
      </c>
      <c r="G92" s="101">
        <v>2041859.3499999999</v>
      </c>
      <c r="H92" s="18">
        <f t="shared" si="5"/>
        <v>45721</v>
      </c>
      <c r="I92" s="12"/>
    </row>
    <row r="93" spans="1:9" x14ac:dyDescent="0.25">
      <c r="A93" s="103">
        <f t="shared" ref="A93:A112" si="6">DATE(YEAR(C93),MONTH(C93),DAY(1))</f>
        <v>45689</v>
      </c>
      <c r="C93" s="17">
        <v>45716</v>
      </c>
      <c r="D93" s="55">
        <v>77.44</v>
      </c>
      <c r="E93" s="55">
        <v>4346546.82</v>
      </c>
      <c r="F93" s="102">
        <v>105.98883259999999</v>
      </c>
      <c r="G93" s="101">
        <v>2601844.1335</v>
      </c>
      <c r="H93" s="18">
        <f t="shared" ref="H93:H112" si="7">C93</f>
        <v>45716</v>
      </c>
      <c r="I93" s="12"/>
    </row>
    <row r="94" spans="1:9" x14ac:dyDescent="0.25">
      <c r="A94" s="103">
        <f t="shared" si="6"/>
        <v>45689</v>
      </c>
      <c r="C94" s="17">
        <v>45715</v>
      </c>
      <c r="D94" s="55">
        <v>77.97</v>
      </c>
      <c r="E94" s="55">
        <v>1793658.86</v>
      </c>
      <c r="F94" s="102">
        <v>107.1809173</v>
      </c>
      <c r="G94" s="101">
        <v>2601844.1335</v>
      </c>
      <c r="H94" s="18">
        <f t="shared" si="7"/>
        <v>45715</v>
      </c>
      <c r="I94" s="12"/>
    </row>
    <row r="95" spans="1:9" x14ac:dyDescent="0.25">
      <c r="A95" s="103">
        <f t="shared" si="6"/>
        <v>45689</v>
      </c>
      <c r="C95" s="17">
        <v>45714</v>
      </c>
      <c r="D95" s="55">
        <v>76.19</v>
      </c>
      <c r="E95" s="55">
        <v>1562549.34</v>
      </c>
      <c r="F95" s="102">
        <v>106.99155639999999</v>
      </c>
      <c r="G95" s="101">
        <v>2601844.1335</v>
      </c>
      <c r="H95" s="18">
        <f t="shared" si="7"/>
        <v>45714</v>
      </c>
      <c r="I95" s="12"/>
    </row>
    <row r="96" spans="1:9" x14ac:dyDescent="0.25">
      <c r="A96" s="103">
        <f t="shared" si="6"/>
        <v>45689</v>
      </c>
      <c r="C96" s="17">
        <v>45713</v>
      </c>
      <c r="D96" s="55">
        <v>75.97</v>
      </c>
      <c r="E96" s="55">
        <v>1677641.56</v>
      </c>
      <c r="F96" s="102">
        <v>106.93074129999999</v>
      </c>
      <c r="G96" s="101">
        <v>2601844.1335</v>
      </c>
      <c r="H96" s="18">
        <f t="shared" si="7"/>
        <v>45713</v>
      </c>
      <c r="I96" s="12"/>
    </row>
    <row r="97" spans="1:9" x14ac:dyDescent="0.25">
      <c r="A97" s="103">
        <f t="shared" si="6"/>
        <v>45689</v>
      </c>
      <c r="C97" s="17">
        <v>45712</v>
      </c>
      <c r="D97" s="55">
        <v>76.25</v>
      </c>
      <c r="E97" s="55">
        <v>1967823.37</v>
      </c>
      <c r="F97" s="102">
        <v>106.9028788</v>
      </c>
      <c r="G97" s="101">
        <v>2601844.1335</v>
      </c>
      <c r="H97" s="18">
        <f t="shared" si="7"/>
        <v>45712</v>
      </c>
      <c r="I97" s="12"/>
    </row>
    <row r="98" spans="1:9" x14ac:dyDescent="0.25">
      <c r="A98" s="103">
        <f t="shared" si="6"/>
        <v>45689</v>
      </c>
      <c r="C98" s="17">
        <v>45709</v>
      </c>
      <c r="D98" s="55">
        <v>75.150000000000006</v>
      </c>
      <c r="E98" s="55">
        <v>2090598.11</v>
      </c>
      <c r="F98" s="102">
        <v>106.8457968</v>
      </c>
      <c r="G98" s="101">
        <v>2601844.1335</v>
      </c>
      <c r="H98" s="18">
        <f t="shared" si="7"/>
        <v>45709</v>
      </c>
      <c r="I98" s="12"/>
    </row>
    <row r="99" spans="1:9" x14ac:dyDescent="0.25">
      <c r="A99" s="103">
        <f t="shared" si="6"/>
        <v>45689</v>
      </c>
      <c r="C99" s="17">
        <v>45708</v>
      </c>
      <c r="D99" s="55">
        <v>75</v>
      </c>
      <c r="E99" s="55">
        <v>2991634.23</v>
      </c>
      <c r="F99" s="102">
        <v>106.7884652</v>
      </c>
      <c r="G99" s="101">
        <v>2601844.1335</v>
      </c>
      <c r="H99" s="18">
        <f t="shared" si="7"/>
        <v>45708</v>
      </c>
      <c r="I99" s="12"/>
    </row>
    <row r="100" spans="1:9" x14ac:dyDescent="0.25">
      <c r="A100" s="103">
        <f t="shared" si="6"/>
        <v>45689</v>
      </c>
      <c r="C100" s="17">
        <v>45707</v>
      </c>
      <c r="D100" s="55">
        <v>74.25</v>
      </c>
      <c r="E100" s="55">
        <v>1649695.45</v>
      </c>
      <c r="F100" s="102">
        <v>106.73101029999999</v>
      </c>
      <c r="G100" s="101">
        <v>2601844.1335</v>
      </c>
      <c r="H100" s="18">
        <f t="shared" si="7"/>
        <v>45707</v>
      </c>
      <c r="I100" s="12"/>
    </row>
    <row r="101" spans="1:9" x14ac:dyDescent="0.25">
      <c r="A101" s="103">
        <f t="shared" si="6"/>
        <v>45689</v>
      </c>
      <c r="C101" s="17">
        <v>45706</v>
      </c>
      <c r="D101" s="55">
        <v>73.03</v>
      </c>
      <c r="E101" s="55">
        <v>2784095.32</v>
      </c>
      <c r="F101" s="102">
        <v>106.67365599999999</v>
      </c>
      <c r="G101" s="101">
        <v>2601844.1335</v>
      </c>
      <c r="H101" s="18">
        <f t="shared" si="7"/>
        <v>45706</v>
      </c>
      <c r="I101" s="12"/>
    </row>
    <row r="102" spans="1:9" x14ac:dyDescent="0.25">
      <c r="A102" s="103">
        <f t="shared" si="6"/>
        <v>45689</v>
      </c>
      <c r="C102" s="17">
        <v>45705</v>
      </c>
      <c r="D102" s="55">
        <v>72.2</v>
      </c>
      <c r="E102" s="55">
        <v>2774012.68</v>
      </c>
      <c r="F102" s="102">
        <v>106.6162569</v>
      </c>
      <c r="G102" s="101">
        <v>2601844.1335</v>
      </c>
      <c r="H102" s="18">
        <f t="shared" si="7"/>
        <v>45705</v>
      </c>
      <c r="I102" s="12"/>
    </row>
    <row r="103" spans="1:9" x14ac:dyDescent="0.25">
      <c r="A103" s="103">
        <f t="shared" si="6"/>
        <v>45689</v>
      </c>
      <c r="C103" s="17">
        <v>45702</v>
      </c>
      <c r="D103" s="55">
        <v>72.400000000000006</v>
      </c>
      <c r="E103" s="55">
        <v>3511651.7</v>
      </c>
      <c r="F103" s="102">
        <v>106.56565999999999</v>
      </c>
      <c r="G103" s="101">
        <v>2601844.1335</v>
      </c>
      <c r="H103" s="18">
        <f t="shared" si="7"/>
        <v>45702</v>
      </c>
      <c r="I103" s="12"/>
    </row>
    <row r="104" spans="1:9" x14ac:dyDescent="0.25">
      <c r="A104" s="103">
        <f t="shared" si="6"/>
        <v>45689</v>
      </c>
      <c r="C104" s="17">
        <v>45701</v>
      </c>
      <c r="D104" s="55">
        <v>70.83</v>
      </c>
      <c r="E104" s="55">
        <v>2611090.41</v>
      </c>
      <c r="F104" s="102">
        <v>106.5238543</v>
      </c>
      <c r="G104" s="101">
        <v>2601844.1335</v>
      </c>
      <c r="H104" s="18">
        <f t="shared" si="7"/>
        <v>45701</v>
      </c>
      <c r="I104" s="12"/>
    </row>
    <row r="105" spans="1:9" x14ac:dyDescent="0.25">
      <c r="A105" s="103">
        <f t="shared" si="6"/>
        <v>45689</v>
      </c>
      <c r="C105" s="17">
        <v>45700</v>
      </c>
      <c r="D105" s="55">
        <v>71.44</v>
      </c>
      <c r="E105" s="55">
        <v>2475246.8199999998</v>
      </c>
      <c r="F105" s="102">
        <v>106.4659158</v>
      </c>
      <c r="G105" s="101">
        <v>2601844.1335</v>
      </c>
      <c r="H105" s="18">
        <f t="shared" si="7"/>
        <v>45700</v>
      </c>
      <c r="I105" s="12"/>
    </row>
    <row r="106" spans="1:9" x14ac:dyDescent="0.25">
      <c r="A106" s="103">
        <f t="shared" si="6"/>
        <v>45689</v>
      </c>
      <c r="C106" s="17">
        <v>45699</v>
      </c>
      <c r="D106" s="55">
        <v>71.8</v>
      </c>
      <c r="E106" s="55">
        <v>2286210.2999999998</v>
      </c>
      <c r="F106" s="102">
        <v>106.4080091</v>
      </c>
      <c r="G106" s="101">
        <v>2601844.1335</v>
      </c>
      <c r="H106" s="18">
        <f t="shared" si="7"/>
        <v>45699</v>
      </c>
      <c r="I106" s="12"/>
    </row>
    <row r="107" spans="1:9" x14ac:dyDescent="0.25">
      <c r="A107" s="103">
        <f t="shared" si="6"/>
        <v>45689</v>
      </c>
      <c r="C107" s="17">
        <v>45698</v>
      </c>
      <c r="D107" s="55">
        <v>72.040000000000006</v>
      </c>
      <c r="E107" s="55">
        <v>2274405.59</v>
      </c>
      <c r="F107" s="102">
        <v>106.3500603</v>
      </c>
      <c r="G107" s="101">
        <v>2601844.1335</v>
      </c>
      <c r="H107" s="18">
        <f t="shared" si="7"/>
        <v>45698</v>
      </c>
      <c r="I107" s="12"/>
    </row>
    <row r="108" spans="1:9" x14ac:dyDescent="0.25">
      <c r="A108" s="103">
        <f t="shared" si="6"/>
        <v>45689</v>
      </c>
      <c r="C108" s="17">
        <v>45695</v>
      </c>
      <c r="D108" s="55">
        <v>71.599999999999994</v>
      </c>
      <c r="E108" s="55">
        <v>2552440.69</v>
      </c>
      <c r="F108" s="102">
        <v>106.29310599999999</v>
      </c>
      <c r="G108" s="101">
        <v>2601844.1335</v>
      </c>
      <c r="H108" s="18">
        <f t="shared" si="7"/>
        <v>45695</v>
      </c>
      <c r="I108" s="12"/>
    </row>
    <row r="109" spans="1:9" x14ac:dyDescent="0.25">
      <c r="A109" s="103">
        <f t="shared" si="6"/>
        <v>45689</v>
      </c>
      <c r="C109" s="17">
        <v>45694</v>
      </c>
      <c r="D109" s="55">
        <v>71.75</v>
      </c>
      <c r="E109" s="55">
        <v>1770539.39</v>
      </c>
      <c r="F109" s="102">
        <v>106.23963190000001</v>
      </c>
      <c r="G109" s="101">
        <v>2601844.1335</v>
      </c>
      <c r="H109" s="18">
        <f t="shared" si="7"/>
        <v>45694</v>
      </c>
      <c r="I109" s="12"/>
    </row>
    <row r="110" spans="1:9" x14ac:dyDescent="0.25">
      <c r="A110" s="103">
        <f t="shared" si="6"/>
        <v>45689</v>
      </c>
      <c r="C110" s="17">
        <v>45693</v>
      </c>
      <c r="D110" s="55">
        <v>72</v>
      </c>
      <c r="E110" s="55">
        <v>3047360.35</v>
      </c>
      <c r="F110" s="102">
        <v>106.17317420000001</v>
      </c>
      <c r="G110" s="101">
        <v>2601844.1335</v>
      </c>
      <c r="H110" s="18">
        <f t="shared" si="7"/>
        <v>45693</v>
      </c>
      <c r="I110" s="12"/>
    </row>
    <row r="111" spans="1:9" x14ac:dyDescent="0.25">
      <c r="A111" s="103">
        <f t="shared" si="6"/>
        <v>45689</v>
      </c>
      <c r="C111" s="17">
        <v>45692</v>
      </c>
      <c r="D111" s="55">
        <v>72.08</v>
      </c>
      <c r="E111" s="55">
        <v>5185026.99</v>
      </c>
      <c r="F111" s="102">
        <v>106.121512</v>
      </c>
      <c r="G111" s="101">
        <v>2601844.1335</v>
      </c>
      <c r="H111" s="18">
        <f t="shared" si="7"/>
        <v>45692</v>
      </c>
      <c r="I111" s="12"/>
    </row>
    <row r="112" spans="1:9" x14ac:dyDescent="0.25">
      <c r="A112" s="103">
        <f t="shared" si="6"/>
        <v>45689</v>
      </c>
      <c r="C112" s="17">
        <v>45691</v>
      </c>
      <c r="D112" s="55">
        <v>71.510000000000005</v>
      </c>
      <c r="E112" s="55">
        <v>2684654.69</v>
      </c>
      <c r="F112" s="102">
        <v>106.0627965</v>
      </c>
      <c r="G112" s="101">
        <v>2601844.1335</v>
      </c>
      <c r="H112" s="18">
        <f t="shared" si="7"/>
        <v>45691</v>
      </c>
      <c r="I112" s="12"/>
    </row>
    <row r="113" spans="1:9" x14ac:dyDescent="0.25">
      <c r="A113" s="103">
        <f t="shared" ref="A113:A134" si="8">DATE(YEAR(C113),MONTH(C113),DAY(1))</f>
        <v>45658</v>
      </c>
      <c r="C113" s="17">
        <v>45688</v>
      </c>
      <c r="D113" s="55">
        <v>74.900000000000006</v>
      </c>
      <c r="E113" s="55">
        <v>2422062.7999999998</v>
      </c>
      <c r="F113" s="102">
        <v>106.0015923</v>
      </c>
      <c r="G113" s="101">
        <v>2088208.1709090909</v>
      </c>
      <c r="H113" s="18">
        <f t="shared" ref="H113:H134" si="9">C113</f>
        <v>45688</v>
      </c>
      <c r="I113" s="12"/>
    </row>
    <row r="114" spans="1:9" x14ac:dyDescent="0.25">
      <c r="A114" s="103">
        <f t="shared" si="8"/>
        <v>45658</v>
      </c>
      <c r="C114" s="17">
        <v>45687</v>
      </c>
      <c r="D114" s="55">
        <v>72.900000000000006</v>
      </c>
      <c r="E114" s="55">
        <v>2296070.75</v>
      </c>
      <c r="F114" s="102">
        <v>107.20934080000001</v>
      </c>
      <c r="G114" s="101">
        <v>2088208.1709090909</v>
      </c>
      <c r="H114" s="18">
        <f t="shared" si="9"/>
        <v>45687</v>
      </c>
      <c r="I114" s="12"/>
    </row>
    <row r="115" spans="1:9" x14ac:dyDescent="0.25">
      <c r="A115" s="103">
        <f t="shared" si="8"/>
        <v>45658</v>
      </c>
      <c r="C115" s="17">
        <v>45686</v>
      </c>
      <c r="D115" s="55">
        <v>72.98</v>
      </c>
      <c r="E115" s="55">
        <v>2445448.11</v>
      </c>
      <c r="F115" s="102">
        <v>107.07370760000001</v>
      </c>
      <c r="G115" s="101">
        <v>2088208.1709090909</v>
      </c>
      <c r="H115" s="18">
        <f t="shared" si="9"/>
        <v>45686</v>
      </c>
      <c r="I115" s="12"/>
    </row>
    <row r="116" spans="1:9" x14ac:dyDescent="0.25">
      <c r="A116" s="103">
        <f t="shared" si="8"/>
        <v>45658</v>
      </c>
      <c r="C116" s="17">
        <v>45685</v>
      </c>
      <c r="D116" s="55">
        <v>72.45</v>
      </c>
      <c r="E116" s="55">
        <v>3311708.96</v>
      </c>
      <c r="F116" s="102">
        <v>107.0211056</v>
      </c>
      <c r="G116" s="101">
        <v>2088208.1709090909</v>
      </c>
      <c r="H116" s="18">
        <f t="shared" si="9"/>
        <v>45685</v>
      </c>
      <c r="I116" s="12"/>
    </row>
    <row r="117" spans="1:9" x14ac:dyDescent="0.25">
      <c r="A117" s="103">
        <f t="shared" si="8"/>
        <v>45658</v>
      </c>
      <c r="C117" s="17">
        <v>45684</v>
      </c>
      <c r="D117" s="55">
        <v>74.52</v>
      </c>
      <c r="E117" s="55">
        <v>2999996.82</v>
      </c>
      <c r="F117" s="102">
        <v>106.968543</v>
      </c>
      <c r="G117" s="101">
        <v>2088208.1709090909</v>
      </c>
      <c r="H117" s="18">
        <f t="shared" si="9"/>
        <v>45684</v>
      </c>
      <c r="I117" s="12"/>
    </row>
    <row r="118" spans="1:9" x14ac:dyDescent="0.25">
      <c r="A118" s="103">
        <f t="shared" si="8"/>
        <v>45658</v>
      </c>
      <c r="C118" s="17">
        <v>45681</v>
      </c>
      <c r="D118" s="55">
        <v>75.3</v>
      </c>
      <c r="E118" s="55">
        <v>1766700.77</v>
      </c>
      <c r="F118" s="102">
        <v>106.9129586</v>
      </c>
      <c r="G118" s="101">
        <v>2088208.1709090909</v>
      </c>
      <c r="H118" s="18">
        <f t="shared" si="9"/>
        <v>45681</v>
      </c>
      <c r="I118" s="12"/>
    </row>
    <row r="119" spans="1:9" x14ac:dyDescent="0.25">
      <c r="A119" s="103">
        <f t="shared" si="8"/>
        <v>45658</v>
      </c>
      <c r="C119" s="17">
        <v>45680</v>
      </c>
      <c r="D119" s="55">
        <v>75.819999999999993</v>
      </c>
      <c r="E119" s="55">
        <v>2155144.15</v>
      </c>
      <c r="F119" s="102">
        <v>106.8553785</v>
      </c>
      <c r="G119" s="101">
        <v>2088208.1709090909</v>
      </c>
      <c r="H119" s="18">
        <f t="shared" si="9"/>
        <v>45680</v>
      </c>
      <c r="I119" s="12"/>
    </row>
    <row r="120" spans="1:9" x14ac:dyDescent="0.25">
      <c r="A120" s="103">
        <f t="shared" si="8"/>
        <v>45658</v>
      </c>
      <c r="C120" s="17">
        <v>45679</v>
      </c>
      <c r="D120" s="55">
        <v>75.81</v>
      </c>
      <c r="E120" s="55">
        <v>2498710.25</v>
      </c>
      <c r="F120" s="102">
        <v>106.8068344</v>
      </c>
      <c r="G120" s="101">
        <v>2088208.1709090909</v>
      </c>
      <c r="H120" s="18">
        <f t="shared" si="9"/>
        <v>45679</v>
      </c>
      <c r="I120" s="12"/>
    </row>
    <row r="121" spans="1:9" x14ac:dyDescent="0.25">
      <c r="A121" s="103">
        <f t="shared" si="8"/>
        <v>45658</v>
      </c>
      <c r="C121" s="17">
        <v>45678</v>
      </c>
      <c r="D121" s="55">
        <v>76.7</v>
      </c>
      <c r="E121" s="55">
        <v>2363606.6800000002</v>
      </c>
      <c r="F121" s="102">
        <v>106.7544776</v>
      </c>
      <c r="G121" s="101">
        <v>2088208.1709090909</v>
      </c>
      <c r="H121" s="18">
        <f t="shared" si="9"/>
        <v>45678</v>
      </c>
      <c r="I121" s="12"/>
    </row>
    <row r="122" spans="1:9" x14ac:dyDescent="0.25">
      <c r="A122" s="103">
        <f t="shared" si="8"/>
        <v>45658</v>
      </c>
      <c r="C122" s="17">
        <v>45677</v>
      </c>
      <c r="D122" s="55">
        <v>78.84</v>
      </c>
      <c r="E122" s="55">
        <v>3787965.55</v>
      </c>
      <c r="F122" s="102">
        <v>106.7033342</v>
      </c>
      <c r="G122" s="101">
        <v>2088208.1709090909</v>
      </c>
      <c r="H122" s="18">
        <f t="shared" si="9"/>
        <v>45677</v>
      </c>
      <c r="I122" s="12"/>
    </row>
    <row r="123" spans="1:9" x14ac:dyDescent="0.25">
      <c r="A123" s="103">
        <f t="shared" si="8"/>
        <v>45658</v>
      </c>
      <c r="C123" s="17">
        <v>45674</v>
      </c>
      <c r="D123" s="55">
        <v>78.099999999999994</v>
      </c>
      <c r="E123" s="55">
        <v>2363607.6</v>
      </c>
      <c r="F123" s="102">
        <v>106.6522626</v>
      </c>
      <c r="G123" s="101">
        <v>2088208.1709090909</v>
      </c>
      <c r="H123" s="18">
        <f t="shared" si="9"/>
        <v>45674</v>
      </c>
      <c r="I123" s="12"/>
    </row>
    <row r="124" spans="1:9" x14ac:dyDescent="0.25">
      <c r="A124" s="103">
        <f t="shared" si="8"/>
        <v>45658</v>
      </c>
      <c r="C124" s="17">
        <v>45673</v>
      </c>
      <c r="D124" s="55">
        <v>79.489999999999995</v>
      </c>
      <c r="E124" s="55">
        <v>1330491.1200000001</v>
      </c>
      <c r="F124" s="102">
        <v>106.5999872</v>
      </c>
      <c r="G124" s="101">
        <v>2088208.1709090909</v>
      </c>
      <c r="H124" s="18">
        <f t="shared" si="9"/>
        <v>45673</v>
      </c>
      <c r="I124" s="12"/>
    </row>
    <row r="125" spans="1:9" x14ac:dyDescent="0.25">
      <c r="A125" s="103">
        <f t="shared" si="8"/>
        <v>45658</v>
      </c>
      <c r="C125" s="17">
        <v>45672</v>
      </c>
      <c r="D125" s="55">
        <v>79.84</v>
      </c>
      <c r="E125" s="55">
        <v>1262602.43</v>
      </c>
      <c r="F125" s="102">
        <v>106.54777660000001</v>
      </c>
      <c r="G125" s="101">
        <v>2088208.1709090909</v>
      </c>
      <c r="H125" s="18">
        <f t="shared" si="9"/>
        <v>45672</v>
      </c>
      <c r="I125" s="12"/>
    </row>
    <row r="126" spans="1:9" x14ac:dyDescent="0.25">
      <c r="A126" s="103">
        <f t="shared" si="8"/>
        <v>45658</v>
      </c>
      <c r="C126" s="17">
        <v>45671</v>
      </c>
      <c r="D126" s="55">
        <v>79.14</v>
      </c>
      <c r="E126" s="55">
        <v>1916114.37</v>
      </c>
      <c r="F126" s="102">
        <v>106.4956454</v>
      </c>
      <c r="G126" s="101">
        <v>2088208.1709090909</v>
      </c>
      <c r="H126" s="18">
        <f t="shared" si="9"/>
        <v>45671</v>
      </c>
      <c r="I126" s="12"/>
    </row>
    <row r="127" spans="1:9" x14ac:dyDescent="0.25">
      <c r="A127" s="103">
        <f t="shared" si="8"/>
        <v>45658</v>
      </c>
      <c r="C127" s="17">
        <v>45670</v>
      </c>
      <c r="D127" s="55">
        <v>79.02</v>
      </c>
      <c r="E127" s="55">
        <v>1389099.08</v>
      </c>
      <c r="F127" s="102">
        <v>106.44977799999999</v>
      </c>
      <c r="G127" s="101">
        <v>2088208.1709090909</v>
      </c>
      <c r="H127" s="18">
        <f t="shared" si="9"/>
        <v>45670</v>
      </c>
      <c r="I127" s="12"/>
    </row>
    <row r="128" spans="1:9" x14ac:dyDescent="0.25">
      <c r="A128" s="103">
        <f t="shared" si="8"/>
        <v>45658</v>
      </c>
      <c r="C128" s="17">
        <v>45667</v>
      </c>
      <c r="D128" s="55">
        <v>79.989999999999995</v>
      </c>
      <c r="E128" s="55">
        <v>2107396.0299999998</v>
      </c>
      <c r="F128" s="102">
        <v>106.3971346</v>
      </c>
      <c r="G128" s="101">
        <v>2088208.1709090909</v>
      </c>
      <c r="H128" s="18">
        <f t="shared" si="9"/>
        <v>45667</v>
      </c>
      <c r="I128" s="12"/>
    </row>
    <row r="129" spans="1:9" x14ac:dyDescent="0.25">
      <c r="A129" s="103">
        <f t="shared" si="8"/>
        <v>45658</v>
      </c>
      <c r="C129" s="17">
        <v>45666</v>
      </c>
      <c r="D129" s="55">
        <v>79.260000000000005</v>
      </c>
      <c r="E129" s="55">
        <v>2322726.2000000002</v>
      </c>
      <c r="F129" s="102">
        <v>106.3599093</v>
      </c>
      <c r="G129" s="101">
        <v>2088208.1709090909</v>
      </c>
      <c r="H129" s="18">
        <f t="shared" si="9"/>
        <v>45666</v>
      </c>
      <c r="I129" s="12"/>
    </row>
    <row r="130" spans="1:9" x14ac:dyDescent="0.25">
      <c r="A130" s="103">
        <f t="shared" si="8"/>
        <v>45658</v>
      </c>
      <c r="C130" s="17">
        <v>45665</v>
      </c>
      <c r="D130" s="55">
        <v>80.25</v>
      </c>
      <c r="E130" s="55">
        <v>1118120.17</v>
      </c>
      <c r="F130" s="102">
        <v>106.3072872</v>
      </c>
      <c r="G130" s="101">
        <v>2088208.1709090909</v>
      </c>
      <c r="H130" s="18">
        <f t="shared" si="9"/>
        <v>45665</v>
      </c>
      <c r="I130" s="12"/>
    </row>
    <row r="131" spans="1:9" x14ac:dyDescent="0.25">
      <c r="A131" s="103">
        <f t="shared" si="8"/>
        <v>45658</v>
      </c>
      <c r="C131" s="17">
        <v>45664</v>
      </c>
      <c r="D131" s="55">
        <v>81.400000000000006</v>
      </c>
      <c r="E131" s="55">
        <v>1301116.18</v>
      </c>
      <c r="F131" s="102">
        <v>106.2379361</v>
      </c>
      <c r="G131" s="101">
        <v>2088208.1709090909</v>
      </c>
      <c r="H131" s="18">
        <f t="shared" si="9"/>
        <v>45664</v>
      </c>
      <c r="I131" s="12"/>
    </row>
    <row r="132" spans="1:9" x14ac:dyDescent="0.25">
      <c r="A132" s="103">
        <f t="shared" si="8"/>
        <v>45658</v>
      </c>
      <c r="C132" s="17">
        <v>45663</v>
      </c>
      <c r="D132" s="55">
        <v>81.45</v>
      </c>
      <c r="E132" s="55">
        <v>1535597.44</v>
      </c>
      <c r="F132" s="102">
        <v>106.18544319999999</v>
      </c>
      <c r="G132" s="101">
        <v>2088208.1709090909</v>
      </c>
      <c r="H132" s="18">
        <f t="shared" si="9"/>
        <v>45663</v>
      </c>
      <c r="I132" s="12"/>
    </row>
    <row r="133" spans="1:9" x14ac:dyDescent="0.25">
      <c r="A133" s="103">
        <f t="shared" si="8"/>
        <v>45658</v>
      </c>
      <c r="C133" s="17">
        <v>45660</v>
      </c>
      <c r="D133" s="55">
        <v>80.209999999999994</v>
      </c>
      <c r="E133" s="55">
        <v>1900937.6</v>
      </c>
      <c r="F133" s="102">
        <v>106.1299363</v>
      </c>
      <c r="G133" s="101">
        <v>2088208.1709090909</v>
      </c>
      <c r="H133" s="18">
        <f t="shared" si="9"/>
        <v>45660</v>
      </c>
      <c r="I133" s="12"/>
    </row>
    <row r="134" spans="1:9" x14ac:dyDescent="0.25">
      <c r="A134" s="103">
        <f t="shared" si="8"/>
        <v>45658</v>
      </c>
      <c r="C134" s="17">
        <v>45659</v>
      </c>
      <c r="D134" s="55">
        <v>80.5</v>
      </c>
      <c r="E134" s="55">
        <v>1345356.7</v>
      </c>
      <c r="F134" s="102">
        <v>106.06162519999999</v>
      </c>
      <c r="G134" s="101">
        <v>2088208.1709090909</v>
      </c>
      <c r="H134" s="18">
        <f t="shared" si="9"/>
        <v>45659</v>
      </c>
      <c r="I134" s="12"/>
    </row>
    <row r="135" spans="1:9" x14ac:dyDescent="0.25">
      <c r="A135" s="103">
        <f t="shared" ref="A135:A153" si="10">DATE(YEAR(C135),MONTH(C135),DAY(1))</f>
        <v>45627</v>
      </c>
      <c r="C135" s="17">
        <v>45656</v>
      </c>
      <c r="D135" s="55">
        <v>83.5</v>
      </c>
      <c r="E135" s="55">
        <v>1220161.1000000001</v>
      </c>
      <c r="F135" s="102">
        <v>105.97374979999999</v>
      </c>
      <c r="G135" s="101">
        <v>3330686.4694736847</v>
      </c>
      <c r="H135" s="18">
        <f t="shared" ref="H135:H153" si="11">C135</f>
        <v>45656</v>
      </c>
      <c r="I135" s="12"/>
    </row>
    <row r="136" spans="1:9" x14ac:dyDescent="0.25">
      <c r="A136" s="103">
        <f t="shared" si="10"/>
        <v>45627</v>
      </c>
      <c r="C136" s="17">
        <v>45653</v>
      </c>
      <c r="D136" s="55">
        <v>81.5</v>
      </c>
      <c r="E136" s="55">
        <v>2147850.52</v>
      </c>
      <c r="F136" s="102">
        <v>107.15736649999999</v>
      </c>
      <c r="G136" s="101">
        <v>3330686.4694736847</v>
      </c>
      <c r="H136" s="18">
        <f t="shared" si="11"/>
        <v>45653</v>
      </c>
      <c r="I136" s="12"/>
    </row>
    <row r="137" spans="1:9" x14ac:dyDescent="0.25">
      <c r="A137" s="103">
        <f t="shared" si="10"/>
        <v>45627</v>
      </c>
      <c r="C137" s="17">
        <v>45652</v>
      </c>
      <c r="D137" s="55">
        <v>81.2</v>
      </c>
      <c r="E137" s="55">
        <v>3750151.56</v>
      </c>
      <c r="F137" s="102">
        <v>107.1016807</v>
      </c>
      <c r="G137" s="101">
        <v>3330686.4694736847</v>
      </c>
      <c r="H137" s="18">
        <f t="shared" si="11"/>
        <v>45652</v>
      </c>
      <c r="I137" s="12"/>
    </row>
    <row r="138" spans="1:9" x14ac:dyDescent="0.25">
      <c r="A138" s="103">
        <f t="shared" si="10"/>
        <v>45627</v>
      </c>
      <c r="C138" s="17">
        <v>45649</v>
      </c>
      <c r="D138" s="55">
        <v>80.64</v>
      </c>
      <c r="E138" s="55">
        <v>2943387.23</v>
      </c>
      <c r="F138" s="102">
        <v>106.9926656</v>
      </c>
      <c r="G138" s="101">
        <v>3330686.4694736847</v>
      </c>
      <c r="H138" s="18">
        <f t="shared" si="11"/>
        <v>45649</v>
      </c>
      <c r="I138" s="12"/>
    </row>
    <row r="139" spans="1:9" x14ac:dyDescent="0.25">
      <c r="A139" s="103">
        <f t="shared" si="10"/>
        <v>45627</v>
      </c>
      <c r="C139" s="17">
        <v>45646</v>
      </c>
      <c r="D139" s="55">
        <v>76.02</v>
      </c>
      <c r="E139" s="55">
        <v>2426705.5299999998</v>
      </c>
      <c r="F139" s="102">
        <v>106.9315611</v>
      </c>
      <c r="G139" s="101">
        <v>3330686.4694736847</v>
      </c>
      <c r="H139" s="18">
        <f t="shared" si="11"/>
        <v>45646</v>
      </c>
      <c r="I139" s="12"/>
    </row>
    <row r="140" spans="1:9" x14ac:dyDescent="0.25">
      <c r="A140" s="103">
        <f t="shared" si="10"/>
        <v>45627</v>
      </c>
      <c r="C140" s="17">
        <v>45645</v>
      </c>
      <c r="D140" s="55">
        <v>75.599999999999994</v>
      </c>
      <c r="E140" s="55">
        <v>2835275.7</v>
      </c>
      <c r="F140" s="102">
        <v>106.8679123</v>
      </c>
      <c r="G140" s="101">
        <v>3330686.4694736847</v>
      </c>
      <c r="H140" s="18">
        <f t="shared" si="11"/>
        <v>45645</v>
      </c>
      <c r="I140" s="12"/>
    </row>
    <row r="141" spans="1:9" x14ac:dyDescent="0.25">
      <c r="A141" s="103">
        <f t="shared" si="10"/>
        <v>45627</v>
      </c>
      <c r="C141" s="17">
        <v>45644</v>
      </c>
      <c r="D141" s="55">
        <v>76.3</v>
      </c>
      <c r="E141" s="55">
        <v>2378256.64</v>
      </c>
      <c r="F141" s="102">
        <v>106.80662150000001</v>
      </c>
      <c r="G141" s="101">
        <v>3330686.4694736847</v>
      </c>
      <c r="H141" s="18">
        <f t="shared" si="11"/>
        <v>45644</v>
      </c>
      <c r="I141" s="12"/>
    </row>
    <row r="142" spans="1:9" x14ac:dyDescent="0.25">
      <c r="A142" s="103">
        <f t="shared" si="10"/>
        <v>45627</v>
      </c>
      <c r="C142" s="17">
        <v>45643</v>
      </c>
      <c r="D142" s="55">
        <v>77.11</v>
      </c>
      <c r="E142" s="55">
        <v>3396331</v>
      </c>
      <c r="F142" s="102">
        <v>106.7453661</v>
      </c>
      <c r="G142" s="101">
        <v>3330686.4694736847</v>
      </c>
      <c r="H142" s="18">
        <f t="shared" si="11"/>
        <v>45643</v>
      </c>
      <c r="I142" s="12"/>
    </row>
    <row r="143" spans="1:9" x14ac:dyDescent="0.25">
      <c r="A143" s="103">
        <f t="shared" si="10"/>
        <v>45627</v>
      </c>
      <c r="C143" s="17">
        <v>45642</v>
      </c>
      <c r="D143" s="55">
        <v>75.77</v>
      </c>
      <c r="E143" s="55">
        <v>2566694.36</v>
      </c>
      <c r="F143" s="102">
        <v>106.68862180000001</v>
      </c>
      <c r="G143" s="101">
        <v>3330686.4694736847</v>
      </c>
      <c r="H143" s="18">
        <f t="shared" si="11"/>
        <v>45642</v>
      </c>
      <c r="I143" s="12"/>
    </row>
    <row r="144" spans="1:9" x14ac:dyDescent="0.25">
      <c r="A144" s="103">
        <f t="shared" si="10"/>
        <v>45627</v>
      </c>
      <c r="C144" s="17">
        <v>45639</v>
      </c>
      <c r="D144" s="55">
        <v>75.400000000000006</v>
      </c>
      <c r="E144" s="55">
        <v>3949528.54</v>
      </c>
      <c r="F144" s="102">
        <v>106.6274849</v>
      </c>
      <c r="G144" s="101">
        <v>3330686.4694736847</v>
      </c>
      <c r="H144" s="18">
        <f t="shared" si="11"/>
        <v>45639</v>
      </c>
      <c r="I144" s="12"/>
    </row>
    <row r="145" spans="1:9" x14ac:dyDescent="0.25">
      <c r="A145" s="103">
        <f t="shared" si="10"/>
        <v>45627</v>
      </c>
      <c r="C145" s="17">
        <v>45638</v>
      </c>
      <c r="D145" s="55">
        <v>73.89</v>
      </c>
      <c r="E145" s="55">
        <v>2831485.07</v>
      </c>
      <c r="F145" s="102">
        <v>106.5660675</v>
      </c>
      <c r="G145" s="101">
        <v>3330686.4694736847</v>
      </c>
      <c r="H145" s="18">
        <f t="shared" si="11"/>
        <v>45638</v>
      </c>
      <c r="I145" s="12"/>
    </row>
    <row r="146" spans="1:9" x14ac:dyDescent="0.25">
      <c r="A146" s="103">
        <f t="shared" si="10"/>
        <v>45627</v>
      </c>
      <c r="C146" s="17">
        <v>45637</v>
      </c>
      <c r="D146" s="55">
        <v>74.47</v>
      </c>
      <c r="E146" s="55">
        <v>2682634.88</v>
      </c>
      <c r="F146" s="102">
        <v>106.5124651</v>
      </c>
      <c r="G146" s="101">
        <v>3330686.4694736847</v>
      </c>
      <c r="H146" s="18">
        <f t="shared" si="11"/>
        <v>45637</v>
      </c>
      <c r="I146" s="12"/>
    </row>
    <row r="147" spans="1:9" x14ac:dyDescent="0.25">
      <c r="A147" s="103">
        <f t="shared" si="10"/>
        <v>45627</v>
      </c>
      <c r="C147" s="17">
        <v>45636</v>
      </c>
      <c r="D147" s="55">
        <v>75.55</v>
      </c>
      <c r="E147" s="55">
        <v>4224433.21</v>
      </c>
      <c r="F147" s="102">
        <v>106.4526453</v>
      </c>
      <c r="G147" s="101">
        <v>3330686.4694736847</v>
      </c>
      <c r="H147" s="18">
        <f t="shared" si="11"/>
        <v>45636</v>
      </c>
      <c r="I147" s="12"/>
    </row>
    <row r="148" spans="1:9" x14ac:dyDescent="0.25">
      <c r="A148" s="103">
        <f t="shared" si="10"/>
        <v>45627</v>
      </c>
      <c r="C148" s="17">
        <v>45635</v>
      </c>
      <c r="D148" s="55">
        <v>76.150000000000006</v>
      </c>
      <c r="E148" s="55">
        <v>4229231.8600000003</v>
      </c>
      <c r="F148" s="102">
        <v>106.3729067</v>
      </c>
      <c r="G148" s="101">
        <v>3330686.4694736847</v>
      </c>
      <c r="H148" s="18">
        <f t="shared" si="11"/>
        <v>45635</v>
      </c>
      <c r="I148" s="12"/>
    </row>
    <row r="149" spans="1:9" x14ac:dyDescent="0.25">
      <c r="A149" s="103">
        <f t="shared" si="10"/>
        <v>45627</v>
      </c>
      <c r="C149" s="17">
        <v>45632</v>
      </c>
      <c r="D149" s="55">
        <v>76.03</v>
      </c>
      <c r="E149" s="55">
        <v>5682438.1299999999</v>
      </c>
      <c r="F149" s="102">
        <v>106.313705</v>
      </c>
      <c r="G149" s="101">
        <v>3330686.4694736847</v>
      </c>
      <c r="H149" s="18">
        <f t="shared" si="11"/>
        <v>45632</v>
      </c>
      <c r="I149" s="12"/>
    </row>
    <row r="150" spans="1:9" x14ac:dyDescent="0.25">
      <c r="A150" s="103">
        <f t="shared" si="10"/>
        <v>45627</v>
      </c>
      <c r="C150" s="17">
        <v>45631</v>
      </c>
      <c r="D150" s="55">
        <v>75.7</v>
      </c>
      <c r="E150" s="55">
        <v>4935012.74</v>
      </c>
      <c r="F150" s="102">
        <v>106.26073100000001</v>
      </c>
      <c r="G150" s="101">
        <v>3330686.4694736847</v>
      </c>
      <c r="H150" s="18">
        <f t="shared" si="11"/>
        <v>45631</v>
      </c>
      <c r="I150" s="12"/>
    </row>
    <row r="151" spans="1:9" x14ac:dyDescent="0.25">
      <c r="A151" s="103">
        <f t="shared" si="10"/>
        <v>45627</v>
      </c>
      <c r="C151" s="17">
        <v>45630</v>
      </c>
      <c r="D151" s="55">
        <v>75.5</v>
      </c>
      <c r="E151" s="55">
        <v>5287304.87</v>
      </c>
      <c r="F151" s="102">
        <v>106.1984976</v>
      </c>
      <c r="G151" s="101">
        <v>3330686.4694736847</v>
      </c>
      <c r="H151" s="18">
        <f t="shared" si="11"/>
        <v>45630</v>
      </c>
      <c r="I151" s="12"/>
    </row>
    <row r="152" spans="1:9" x14ac:dyDescent="0.25">
      <c r="A152" s="103">
        <f t="shared" si="10"/>
        <v>45627</v>
      </c>
      <c r="C152" s="17">
        <v>45629</v>
      </c>
      <c r="D152" s="55">
        <v>78.86</v>
      </c>
      <c r="E152" s="55">
        <v>2341804.7000000002</v>
      </c>
      <c r="F152" s="102">
        <v>106.13925759999999</v>
      </c>
      <c r="G152" s="101">
        <v>3330686.4694736847</v>
      </c>
      <c r="H152" s="18">
        <f t="shared" si="11"/>
        <v>45629</v>
      </c>
      <c r="I152" s="12"/>
    </row>
    <row r="153" spans="1:9" x14ac:dyDescent="0.25">
      <c r="A153" s="103">
        <f t="shared" si="10"/>
        <v>45627</v>
      </c>
      <c r="C153" s="17">
        <v>45628</v>
      </c>
      <c r="D153" s="55">
        <v>80.97</v>
      </c>
      <c r="E153" s="55">
        <v>3454355.28</v>
      </c>
      <c r="F153" s="102">
        <v>106.0802479</v>
      </c>
      <c r="G153" s="101">
        <v>3330686.4694736847</v>
      </c>
      <c r="H153" s="18">
        <f t="shared" si="11"/>
        <v>45628</v>
      </c>
      <c r="I153" s="12"/>
    </row>
    <row r="154" spans="1:9" x14ac:dyDescent="0.25">
      <c r="A154" s="103">
        <f t="shared" ref="A154:A173" si="12">DATE(YEAR(C154),MONTH(C154),DAY(1))</f>
        <v>45597</v>
      </c>
      <c r="C154" s="17">
        <v>45625</v>
      </c>
      <c r="D154" s="55">
        <v>82.99</v>
      </c>
      <c r="E154" s="55">
        <v>2732794.88</v>
      </c>
      <c r="F154" s="102">
        <v>106.02602709999999</v>
      </c>
      <c r="G154" s="101">
        <v>3866975.7221052623</v>
      </c>
      <c r="H154" s="18">
        <f t="shared" ref="H154:H172" si="13">C154</f>
        <v>45625</v>
      </c>
      <c r="I154" s="12"/>
    </row>
    <row r="155" spans="1:9" x14ac:dyDescent="0.25">
      <c r="A155" s="103">
        <f t="shared" si="12"/>
        <v>45597</v>
      </c>
      <c r="C155" s="17">
        <v>45624</v>
      </c>
      <c r="D155" s="55">
        <v>83.56</v>
      </c>
      <c r="E155" s="55">
        <v>3562581.38</v>
      </c>
      <c r="F155" s="102">
        <v>107.1578027</v>
      </c>
      <c r="G155" s="101">
        <v>3866975.7221052623</v>
      </c>
      <c r="H155" s="18">
        <f t="shared" si="13"/>
        <v>45624</v>
      </c>
      <c r="I155" s="12"/>
    </row>
    <row r="156" spans="1:9" x14ac:dyDescent="0.25">
      <c r="A156" s="103">
        <f t="shared" si="12"/>
        <v>45597</v>
      </c>
      <c r="C156" s="17">
        <v>45623</v>
      </c>
      <c r="D156" s="55">
        <v>85.11</v>
      </c>
      <c r="E156" s="55">
        <v>3329707.85</v>
      </c>
      <c r="F156" s="102">
        <v>107.096402</v>
      </c>
      <c r="G156" s="101">
        <v>3866975.7221052623</v>
      </c>
      <c r="H156" s="18">
        <f t="shared" si="13"/>
        <v>45623</v>
      </c>
      <c r="I156" s="12"/>
    </row>
    <row r="157" spans="1:9" x14ac:dyDescent="0.25">
      <c r="A157" s="103">
        <f t="shared" si="12"/>
        <v>45597</v>
      </c>
      <c r="C157" s="17">
        <v>45622</v>
      </c>
      <c r="D157" s="55">
        <v>86.34</v>
      </c>
      <c r="E157" s="55">
        <v>2414940.23</v>
      </c>
      <c r="F157" s="102">
        <v>107.0311569</v>
      </c>
      <c r="G157" s="101">
        <v>3866975.7221052623</v>
      </c>
      <c r="H157" s="18">
        <f t="shared" si="13"/>
        <v>45622</v>
      </c>
      <c r="I157" s="12"/>
    </row>
    <row r="158" spans="1:9" x14ac:dyDescent="0.25">
      <c r="A158" s="103">
        <f t="shared" si="12"/>
        <v>45597</v>
      </c>
      <c r="C158" s="17">
        <v>45621</v>
      </c>
      <c r="D158" s="55">
        <v>85.3</v>
      </c>
      <c r="E158" s="55">
        <v>2728632.72</v>
      </c>
      <c r="F158" s="102">
        <v>106.9735507</v>
      </c>
      <c r="G158" s="101">
        <v>3866975.7221052623</v>
      </c>
      <c r="H158" s="18">
        <f t="shared" si="13"/>
        <v>45621</v>
      </c>
      <c r="I158" s="12"/>
    </row>
    <row r="159" spans="1:9" x14ac:dyDescent="0.25">
      <c r="A159" s="103">
        <f t="shared" si="12"/>
        <v>45597</v>
      </c>
      <c r="C159" s="17">
        <v>45618</v>
      </c>
      <c r="D159" s="55">
        <v>83.66</v>
      </c>
      <c r="E159" s="55">
        <v>3013846.27</v>
      </c>
      <c r="F159" s="102">
        <v>106.8952257</v>
      </c>
      <c r="G159" s="101">
        <v>3866975.7221052623</v>
      </c>
      <c r="H159" s="18">
        <f t="shared" si="13"/>
        <v>45618</v>
      </c>
      <c r="I159" s="12"/>
    </row>
    <row r="160" spans="1:9" x14ac:dyDescent="0.25">
      <c r="A160" s="103">
        <f t="shared" si="12"/>
        <v>45597</v>
      </c>
      <c r="C160" s="17">
        <v>45617</v>
      </c>
      <c r="D160" s="55">
        <v>81.92</v>
      </c>
      <c r="E160" s="55">
        <v>4736672.4800000004</v>
      </c>
      <c r="F160" s="102">
        <v>106.8315801</v>
      </c>
      <c r="G160" s="101">
        <v>3866975.7221052623</v>
      </c>
      <c r="H160" s="18">
        <f t="shared" si="13"/>
        <v>45617</v>
      </c>
      <c r="I160" s="12"/>
    </row>
    <row r="161" spans="1:9" x14ac:dyDescent="0.25">
      <c r="A161" s="103">
        <f t="shared" si="12"/>
        <v>45597</v>
      </c>
      <c r="C161" s="17">
        <v>45615</v>
      </c>
      <c r="D161" s="55">
        <v>79.599999999999994</v>
      </c>
      <c r="E161" s="55">
        <v>4323443.2699999996</v>
      </c>
      <c r="F161" s="102">
        <v>106.74875040000001</v>
      </c>
      <c r="G161" s="101">
        <v>3866975.7221052623</v>
      </c>
      <c r="H161" s="18">
        <f t="shared" si="13"/>
        <v>45615</v>
      </c>
      <c r="I161" s="12"/>
    </row>
    <row r="162" spans="1:9" x14ac:dyDescent="0.25">
      <c r="A162" s="103">
        <f t="shared" si="12"/>
        <v>45597</v>
      </c>
      <c r="C162" s="17">
        <v>45614</v>
      </c>
      <c r="D162" s="55">
        <v>79.3</v>
      </c>
      <c r="E162" s="55">
        <v>2603581.06</v>
      </c>
      <c r="F162" s="102">
        <v>106.6836308</v>
      </c>
      <c r="G162" s="101">
        <v>3866975.7221052623</v>
      </c>
      <c r="H162" s="18">
        <f t="shared" si="13"/>
        <v>45614</v>
      </c>
      <c r="I162" s="12"/>
    </row>
    <row r="163" spans="1:9" x14ac:dyDescent="0.25">
      <c r="A163" s="103">
        <f t="shared" si="12"/>
        <v>45597</v>
      </c>
      <c r="C163" s="17">
        <v>45610</v>
      </c>
      <c r="D163" s="55">
        <v>76.8</v>
      </c>
      <c r="E163" s="55">
        <v>3836394.45</v>
      </c>
      <c r="F163" s="102">
        <v>106.61829040000001</v>
      </c>
      <c r="G163" s="101">
        <v>3866975.7221052623</v>
      </c>
      <c r="H163" s="18">
        <f t="shared" si="13"/>
        <v>45610</v>
      </c>
      <c r="I163" s="12"/>
    </row>
    <row r="164" spans="1:9" x14ac:dyDescent="0.25">
      <c r="A164" s="103">
        <f t="shared" si="12"/>
        <v>45597</v>
      </c>
      <c r="C164" s="17">
        <v>45609</v>
      </c>
      <c r="D164" s="55">
        <v>77.22</v>
      </c>
      <c r="E164" s="55">
        <v>3837560.73</v>
      </c>
      <c r="F164" s="102">
        <v>106.55270969999999</v>
      </c>
      <c r="G164" s="101">
        <v>3866975.7221052623</v>
      </c>
      <c r="H164" s="18">
        <f t="shared" si="13"/>
        <v>45609</v>
      </c>
      <c r="I164" s="12"/>
    </row>
    <row r="165" spans="1:9" x14ac:dyDescent="0.25">
      <c r="A165" s="103">
        <f t="shared" si="12"/>
        <v>45597</v>
      </c>
      <c r="C165" s="17">
        <v>45608</v>
      </c>
      <c r="D165" s="55">
        <v>78.19</v>
      </c>
      <c r="E165" s="55">
        <v>3528311.5</v>
      </c>
      <c r="F165" s="102">
        <v>106.4936725</v>
      </c>
      <c r="G165" s="101">
        <v>3866975.7221052623</v>
      </c>
      <c r="H165" s="18">
        <f t="shared" si="13"/>
        <v>45608</v>
      </c>
      <c r="I165" s="12"/>
    </row>
    <row r="166" spans="1:9" x14ac:dyDescent="0.25">
      <c r="A166" s="103">
        <f t="shared" si="12"/>
        <v>45597</v>
      </c>
      <c r="C166" s="17">
        <v>45607</v>
      </c>
      <c r="D166" s="55">
        <v>77.81</v>
      </c>
      <c r="E166" s="55">
        <v>5342654.92</v>
      </c>
      <c r="F166" s="102">
        <v>106.4278656</v>
      </c>
      <c r="G166" s="101">
        <v>3866975.7221052623</v>
      </c>
      <c r="H166" s="18">
        <f t="shared" si="13"/>
        <v>45607</v>
      </c>
      <c r="I166" s="12"/>
    </row>
    <row r="167" spans="1:9" x14ac:dyDescent="0.25">
      <c r="A167" s="103">
        <f t="shared" si="12"/>
        <v>45597</v>
      </c>
      <c r="C167" s="17">
        <v>45604</v>
      </c>
      <c r="D167" s="55">
        <v>79.5</v>
      </c>
      <c r="E167" s="55">
        <v>6279149.9299999997</v>
      </c>
      <c r="F167" s="102">
        <v>106.362044</v>
      </c>
      <c r="G167" s="101">
        <v>3866975.7221052623</v>
      </c>
      <c r="H167" s="18">
        <f t="shared" si="13"/>
        <v>45604</v>
      </c>
      <c r="I167" s="12"/>
    </row>
    <row r="168" spans="1:9" x14ac:dyDescent="0.25">
      <c r="A168" s="103">
        <f t="shared" si="12"/>
        <v>45597</v>
      </c>
      <c r="C168" s="17">
        <v>45603</v>
      </c>
      <c r="D168" s="55">
        <v>81.86</v>
      </c>
      <c r="E168" s="55">
        <v>4778118.2</v>
      </c>
      <c r="F168" s="102">
        <v>106.2961572</v>
      </c>
      <c r="G168" s="101">
        <v>3866975.7221052623</v>
      </c>
      <c r="H168" s="18">
        <f t="shared" si="13"/>
        <v>45603</v>
      </c>
      <c r="I168" s="12"/>
    </row>
    <row r="169" spans="1:9" x14ac:dyDescent="0.25">
      <c r="A169" s="103">
        <f t="shared" si="12"/>
        <v>45597</v>
      </c>
      <c r="C169" s="17">
        <v>45602</v>
      </c>
      <c r="D169" s="55">
        <v>80.319999999999993</v>
      </c>
      <c r="E169" s="55">
        <v>5439441.7199999997</v>
      </c>
      <c r="F169" s="102">
        <v>106.22850010000001</v>
      </c>
      <c r="G169" s="101">
        <v>3866975.7221052623</v>
      </c>
      <c r="H169" s="18">
        <f t="shared" si="13"/>
        <v>45602</v>
      </c>
      <c r="I169" s="12"/>
    </row>
    <row r="170" spans="1:9" x14ac:dyDescent="0.25">
      <c r="A170" s="103">
        <f t="shared" si="12"/>
        <v>45597</v>
      </c>
      <c r="C170" s="17">
        <v>45601</v>
      </c>
      <c r="D170" s="55">
        <v>83.31</v>
      </c>
      <c r="E170" s="55">
        <v>5244437.8899999997</v>
      </c>
      <c r="F170" s="102">
        <v>106.1763342</v>
      </c>
      <c r="G170" s="101">
        <v>3866975.7221052623</v>
      </c>
      <c r="H170" s="18">
        <f t="shared" si="13"/>
        <v>45601</v>
      </c>
      <c r="I170" s="12"/>
    </row>
    <row r="171" spans="1:9" x14ac:dyDescent="0.25">
      <c r="A171" s="103">
        <f t="shared" si="12"/>
        <v>45597</v>
      </c>
      <c r="C171" s="17">
        <v>45600</v>
      </c>
      <c r="D171" s="55">
        <v>86.29</v>
      </c>
      <c r="E171" s="55">
        <v>3175843.8</v>
      </c>
      <c r="F171" s="102">
        <v>106.11183699999999</v>
      </c>
      <c r="G171" s="101">
        <v>3866975.7221052623</v>
      </c>
      <c r="H171" s="18">
        <f t="shared" si="13"/>
        <v>45600</v>
      </c>
      <c r="I171" s="12"/>
    </row>
    <row r="172" spans="1:9" x14ac:dyDescent="0.25">
      <c r="A172" s="103">
        <f t="shared" si="12"/>
        <v>45597</v>
      </c>
      <c r="C172" s="17">
        <v>45597</v>
      </c>
      <c r="D172" s="55">
        <v>89.26</v>
      </c>
      <c r="E172" s="55">
        <v>2564425.44</v>
      </c>
      <c r="F172" s="102">
        <v>106.04753049999999</v>
      </c>
      <c r="G172" s="101">
        <v>3866975.7221052623</v>
      </c>
      <c r="H172" s="18">
        <f t="shared" si="13"/>
        <v>45597</v>
      </c>
      <c r="I172" s="12"/>
    </row>
    <row r="173" spans="1:9" x14ac:dyDescent="0.25">
      <c r="A173" s="103">
        <f t="shared" si="12"/>
        <v>45566</v>
      </c>
      <c r="C173" s="17">
        <v>45596</v>
      </c>
      <c r="D173" s="55">
        <v>91.1</v>
      </c>
      <c r="E173" s="55">
        <v>2330243.64</v>
      </c>
      <c r="F173" s="102">
        <v>105.9799994</v>
      </c>
      <c r="G173" s="101">
        <v>2995321.7713043476</v>
      </c>
      <c r="H173" s="18">
        <f t="shared" ref="H173:H195" si="14">C173</f>
        <v>45596</v>
      </c>
      <c r="I173" s="12"/>
    </row>
    <row r="174" spans="1:9" x14ac:dyDescent="0.25">
      <c r="A174" s="103">
        <f t="shared" ref="A174:A195" si="15">DATE(YEAR(C174),MONTH(C174),DAY(1))</f>
        <v>45566</v>
      </c>
      <c r="C174" s="17">
        <v>45595</v>
      </c>
      <c r="D174" s="55">
        <v>91.48</v>
      </c>
      <c r="E174" s="55">
        <v>1712334.77</v>
      </c>
      <c r="F174" s="102">
        <v>107.1940822</v>
      </c>
      <c r="G174" s="101">
        <v>2995321.7713043476</v>
      </c>
      <c r="H174" s="18">
        <f t="shared" si="14"/>
        <v>45595</v>
      </c>
      <c r="I174" s="12"/>
    </row>
    <row r="175" spans="1:9" x14ac:dyDescent="0.25">
      <c r="A175" s="103">
        <f t="shared" si="15"/>
        <v>45566</v>
      </c>
      <c r="C175" s="17">
        <v>45594</v>
      </c>
      <c r="D175" s="55">
        <v>91.6</v>
      </c>
      <c r="E175" s="55">
        <v>2190563.66</v>
      </c>
      <c r="F175" s="102">
        <v>107.2895879</v>
      </c>
      <c r="G175" s="101">
        <v>2995321.7713043476</v>
      </c>
      <c r="H175" s="18">
        <f t="shared" si="14"/>
        <v>45594</v>
      </c>
      <c r="I175" s="12"/>
    </row>
    <row r="176" spans="1:9" x14ac:dyDescent="0.25">
      <c r="A176" s="103">
        <f t="shared" si="15"/>
        <v>45566</v>
      </c>
      <c r="C176" s="17">
        <v>45593</v>
      </c>
      <c r="D176" s="55">
        <v>91.6</v>
      </c>
      <c r="E176" s="55">
        <v>1718736.78</v>
      </c>
      <c r="F176" s="102">
        <v>107.23835390000001</v>
      </c>
      <c r="G176" s="101">
        <v>2995321.7713043476</v>
      </c>
      <c r="H176" s="18">
        <f t="shared" si="14"/>
        <v>45593</v>
      </c>
      <c r="I176" s="12"/>
    </row>
    <row r="177" spans="1:9" x14ac:dyDescent="0.25">
      <c r="A177" s="103">
        <f t="shared" si="15"/>
        <v>45566</v>
      </c>
      <c r="C177" s="17">
        <v>45590</v>
      </c>
      <c r="D177" s="55">
        <v>91.9</v>
      </c>
      <c r="E177" s="55">
        <v>2175298.89</v>
      </c>
      <c r="F177" s="102">
        <v>107.1923055</v>
      </c>
      <c r="G177" s="101">
        <v>2995321.7713043476</v>
      </c>
      <c r="H177" s="18">
        <f t="shared" si="14"/>
        <v>45590</v>
      </c>
      <c r="I177" s="12"/>
    </row>
    <row r="178" spans="1:9" x14ac:dyDescent="0.25">
      <c r="A178" s="103">
        <f t="shared" si="15"/>
        <v>45566</v>
      </c>
      <c r="C178" s="17">
        <v>45589</v>
      </c>
      <c r="D178" s="55">
        <v>91.25</v>
      </c>
      <c r="E178" s="55">
        <v>2496966.31</v>
      </c>
      <c r="F178" s="102">
        <v>107.1340514</v>
      </c>
      <c r="G178" s="101">
        <v>2995321.7713043476</v>
      </c>
      <c r="H178" s="18">
        <f t="shared" si="14"/>
        <v>45589</v>
      </c>
      <c r="I178" s="12"/>
    </row>
    <row r="179" spans="1:9" x14ac:dyDescent="0.25">
      <c r="A179" s="103">
        <f t="shared" si="15"/>
        <v>45566</v>
      </c>
      <c r="C179" s="17">
        <v>45588</v>
      </c>
      <c r="D179" s="55">
        <v>90.73</v>
      </c>
      <c r="E179" s="55">
        <v>2107316.2999999998</v>
      </c>
      <c r="F179" s="102">
        <v>107.0768494</v>
      </c>
      <c r="G179" s="101">
        <v>2995321.7713043476</v>
      </c>
      <c r="H179" s="18">
        <f t="shared" si="14"/>
        <v>45588</v>
      </c>
      <c r="I179" s="12"/>
    </row>
    <row r="180" spans="1:9" x14ac:dyDescent="0.25">
      <c r="A180" s="103">
        <f t="shared" si="15"/>
        <v>45566</v>
      </c>
      <c r="C180" s="17">
        <v>45587</v>
      </c>
      <c r="D180" s="55">
        <v>92.12</v>
      </c>
      <c r="E180" s="55">
        <v>2773859.91</v>
      </c>
      <c r="F180" s="102">
        <v>107.0190563</v>
      </c>
      <c r="G180" s="101">
        <v>2995321.7713043476</v>
      </c>
      <c r="H180" s="18">
        <f t="shared" si="14"/>
        <v>45587</v>
      </c>
      <c r="I180" s="12"/>
    </row>
    <row r="181" spans="1:9" x14ac:dyDescent="0.25">
      <c r="A181" s="103">
        <f t="shared" si="15"/>
        <v>45566</v>
      </c>
      <c r="C181" s="17">
        <v>45586</v>
      </c>
      <c r="D181" s="55">
        <v>92</v>
      </c>
      <c r="E181" s="55">
        <v>3153591.49</v>
      </c>
      <c r="F181" s="102">
        <v>106.92096549999999</v>
      </c>
      <c r="G181" s="101">
        <v>2995321.7713043476</v>
      </c>
      <c r="H181" s="18">
        <f t="shared" si="14"/>
        <v>45586</v>
      </c>
      <c r="I181" s="12"/>
    </row>
    <row r="182" spans="1:9" x14ac:dyDescent="0.25">
      <c r="A182" s="103">
        <f t="shared" si="15"/>
        <v>45566</v>
      </c>
      <c r="C182" s="17">
        <v>45583</v>
      </c>
      <c r="D182" s="55">
        <v>96.5</v>
      </c>
      <c r="E182" s="55">
        <v>4562907.57</v>
      </c>
      <c r="F182" s="102">
        <v>106.8013804</v>
      </c>
      <c r="G182" s="101">
        <v>2995321.7713043476</v>
      </c>
      <c r="H182" s="18">
        <f t="shared" si="14"/>
        <v>45583</v>
      </c>
      <c r="I182" s="12"/>
    </row>
    <row r="183" spans="1:9" x14ac:dyDescent="0.25">
      <c r="A183" s="103">
        <f t="shared" si="15"/>
        <v>45566</v>
      </c>
      <c r="C183" s="17">
        <v>45582</v>
      </c>
      <c r="D183" s="55">
        <v>92.48</v>
      </c>
      <c r="E183" s="55">
        <v>3356383.93</v>
      </c>
      <c r="F183" s="102">
        <v>106.7440517</v>
      </c>
      <c r="G183" s="101">
        <v>2995321.7713043476</v>
      </c>
      <c r="H183" s="18">
        <f t="shared" si="14"/>
        <v>45582</v>
      </c>
      <c r="I183" s="12"/>
    </row>
    <row r="184" spans="1:9" x14ac:dyDescent="0.25">
      <c r="A184" s="103">
        <f t="shared" si="15"/>
        <v>45566</v>
      </c>
      <c r="C184" s="17">
        <v>45581</v>
      </c>
      <c r="D184" s="55">
        <v>92</v>
      </c>
      <c r="E184" s="55">
        <v>4213459.95</v>
      </c>
      <c r="F184" s="102">
        <v>106.68731440000001</v>
      </c>
      <c r="G184" s="101">
        <v>2995321.7713043476</v>
      </c>
      <c r="H184" s="18">
        <f t="shared" si="14"/>
        <v>45581</v>
      </c>
      <c r="I184" s="12"/>
    </row>
    <row r="185" spans="1:9" x14ac:dyDescent="0.25">
      <c r="A185" s="103">
        <f t="shared" si="15"/>
        <v>45566</v>
      </c>
      <c r="C185" s="17">
        <v>45580</v>
      </c>
      <c r="D185" s="55">
        <v>91.61</v>
      </c>
      <c r="E185" s="55">
        <v>3862536.12</v>
      </c>
      <c r="F185" s="102">
        <v>106.63341490000001</v>
      </c>
      <c r="G185" s="101">
        <v>2995321.7713043476</v>
      </c>
      <c r="H185" s="18">
        <f t="shared" si="14"/>
        <v>45580</v>
      </c>
      <c r="I185" s="12"/>
    </row>
    <row r="186" spans="1:9" x14ac:dyDescent="0.25">
      <c r="A186" s="103">
        <f t="shared" si="15"/>
        <v>45566</v>
      </c>
      <c r="C186" s="17">
        <v>45579</v>
      </c>
      <c r="D186" s="55">
        <v>91</v>
      </c>
      <c r="E186" s="55">
        <v>2954236.22</v>
      </c>
      <c r="F186" s="102">
        <v>106.5763626</v>
      </c>
      <c r="G186" s="101">
        <v>2995321.7713043476</v>
      </c>
      <c r="H186" s="18">
        <f t="shared" si="14"/>
        <v>45579</v>
      </c>
      <c r="I186" s="12"/>
    </row>
    <row r="187" spans="1:9" x14ac:dyDescent="0.25">
      <c r="A187" s="103">
        <f t="shared" si="15"/>
        <v>45566</v>
      </c>
      <c r="C187" s="17">
        <v>45576</v>
      </c>
      <c r="D187" s="55">
        <v>90.38</v>
      </c>
      <c r="E187" s="55">
        <v>3557484.32</v>
      </c>
      <c r="F187" s="102">
        <v>106.52041149999999</v>
      </c>
      <c r="G187" s="101">
        <v>2995321.7713043476</v>
      </c>
      <c r="H187" s="18">
        <f t="shared" si="14"/>
        <v>45576</v>
      </c>
      <c r="I187" s="12"/>
    </row>
    <row r="188" spans="1:9" x14ac:dyDescent="0.25">
      <c r="A188" s="103">
        <f t="shared" si="15"/>
        <v>45566</v>
      </c>
      <c r="C188" s="17">
        <v>45575</v>
      </c>
      <c r="D188" s="55">
        <v>90</v>
      </c>
      <c r="E188" s="55">
        <v>4856755.5</v>
      </c>
      <c r="F188" s="102">
        <v>106.4668008</v>
      </c>
      <c r="G188" s="101">
        <v>2995321.7713043476</v>
      </c>
      <c r="H188" s="18">
        <f t="shared" si="14"/>
        <v>45575</v>
      </c>
      <c r="I188" s="12"/>
    </row>
    <row r="189" spans="1:9" x14ac:dyDescent="0.25">
      <c r="A189" s="103">
        <f t="shared" si="15"/>
        <v>45566</v>
      </c>
      <c r="C189" s="17">
        <v>45574</v>
      </c>
      <c r="D189" s="55">
        <v>94.46</v>
      </c>
      <c r="E189" s="55">
        <v>3523157.79</v>
      </c>
      <c r="F189" s="102">
        <v>106.4130208</v>
      </c>
      <c r="G189" s="101">
        <v>2995321.7713043476</v>
      </c>
      <c r="H189" s="18">
        <f t="shared" si="14"/>
        <v>45574</v>
      </c>
      <c r="I189" s="12"/>
    </row>
    <row r="190" spans="1:9" x14ac:dyDescent="0.25">
      <c r="A190" s="103">
        <f t="shared" si="15"/>
        <v>45566</v>
      </c>
      <c r="C190" s="17">
        <v>45573</v>
      </c>
      <c r="D190" s="55">
        <v>95.48</v>
      </c>
      <c r="E190" s="55">
        <v>1645656.85</v>
      </c>
      <c r="F190" s="102">
        <v>106.3554977</v>
      </c>
      <c r="G190" s="101">
        <v>2995321.7713043476</v>
      </c>
      <c r="H190" s="18">
        <f t="shared" si="14"/>
        <v>45573</v>
      </c>
      <c r="I190" s="12"/>
    </row>
    <row r="191" spans="1:9" x14ac:dyDescent="0.25">
      <c r="A191" s="103">
        <f t="shared" si="15"/>
        <v>45566</v>
      </c>
      <c r="C191" s="17">
        <v>45572</v>
      </c>
      <c r="D191" s="55">
        <v>95.92</v>
      </c>
      <c r="E191" s="55">
        <v>2050178.69</v>
      </c>
      <c r="F191" s="102">
        <v>106.2914779</v>
      </c>
      <c r="G191" s="101">
        <v>2995321.7713043476</v>
      </c>
      <c r="H191" s="18">
        <f t="shared" si="14"/>
        <v>45572</v>
      </c>
      <c r="I191" s="12"/>
    </row>
    <row r="192" spans="1:9" x14ac:dyDescent="0.25">
      <c r="A192" s="103">
        <f t="shared" si="15"/>
        <v>45566</v>
      </c>
      <c r="C192" s="17">
        <v>45569</v>
      </c>
      <c r="D192" s="55">
        <v>96.14</v>
      </c>
      <c r="E192" s="55">
        <v>2640463.66</v>
      </c>
      <c r="F192" s="102">
        <v>106.24403890000001</v>
      </c>
      <c r="G192" s="101">
        <v>2995321.7713043476</v>
      </c>
      <c r="H192" s="18">
        <f t="shared" si="14"/>
        <v>45569</v>
      </c>
      <c r="I192" s="12"/>
    </row>
    <row r="193" spans="1:9" x14ac:dyDescent="0.25">
      <c r="A193" s="103">
        <f t="shared" si="15"/>
        <v>45566</v>
      </c>
      <c r="C193" s="17">
        <v>45568</v>
      </c>
      <c r="D193" s="55">
        <v>96.57</v>
      </c>
      <c r="E193" s="55">
        <v>3515311.82</v>
      </c>
      <c r="F193" s="102">
        <v>106.1868343</v>
      </c>
      <c r="G193" s="101">
        <v>2995321.7713043476</v>
      </c>
      <c r="H193" s="18">
        <f t="shared" si="14"/>
        <v>45568</v>
      </c>
      <c r="I193" s="12"/>
    </row>
    <row r="194" spans="1:9" x14ac:dyDescent="0.25">
      <c r="A194" s="103">
        <f t="shared" si="15"/>
        <v>45566</v>
      </c>
      <c r="C194" s="17">
        <v>45567</v>
      </c>
      <c r="D194" s="55">
        <v>96.08</v>
      </c>
      <c r="E194" s="55">
        <v>3161915.34</v>
      </c>
      <c r="F194" s="102">
        <v>106.1344868</v>
      </c>
      <c r="G194" s="101">
        <v>2995321.7713043476</v>
      </c>
      <c r="H194" s="18">
        <f t="shared" si="14"/>
        <v>45567</v>
      </c>
      <c r="I194" s="12"/>
    </row>
    <row r="195" spans="1:9" x14ac:dyDescent="0.25">
      <c r="A195" s="103">
        <f t="shared" si="15"/>
        <v>45566</v>
      </c>
      <c r="C195" s="17">
        <v>45566</v>
      </c>
      <c r="D195" s="55">
        <v>95.87</v>
      </c>
      <c r="E195" s="55">
        <v>4333041.2300000004</v>
      </c>
      <c r="F195" s="102">
        <v>106.07735529999999</v>
      </c>
      <c r="G195" s="101">
        <v>2995321.7713043476</v>
      </c>
      <c r="H195" s="18">
        <f t="shared" si="14"/>
        <v>45566</v>
      </c>
      <c r="I195" s="12"/>
    </row>
    <row r="196" spans="1:9" x14ac:dyDescent="0.25">
      <c r="A196" s="103">
        <f t="shared" ref="A196:A216" si="16">DATE(YEAR(C196),MONTH(C196),DAY(1))</f>
        <v>45536</v>
      </c>
      <c r="C196" s="17">
        <v>45565</v>
      </c>
      <c r="D196" s="55">
        <v>99.97</v>
      </c>
      <c r="E196" s="55">
        <v>1768202.19</v>
      </c>
      <c r="F196" s="102">
        <v>106.02512040000001</v>
      </c>
      <c r="G196" s="101">
        <v>1837978.8823809521</v>
      </c>
      <c r="H196" s="18">
        <f t="shared" ref="H196:H216" si="17">C196</f>
        <v>45565</v>
      </c>
      <c r="I196" s="12"/>
    </row>
    <row r="197" spans="1:9" x14ac:dyDescent="0.25">
      <c r="A197" s="103">
        <f t="shared" si="16"/>
        <v>45536</v>
      </c>
      <c r="C197" s="17">
        <v>45562</v>
      </c>
      <c r="D197" s="55">
        <v>100.29</v>
      </c>
      <c r="E197" s="55">
        <v>1774358.82</v>
      </c>
      <c r="F197" s="102">
        <v>107.19605079999999</v>
      </c>
      <c r="G197" s="101">
        <v>1837978.8823809521</v>
      </c>
      <c r="H197" s="18">
        <f t="shared" si="17"/>
        <v>45562</v>
      </c>
      <c r="I197" s="12"/>
    </row>
    <row r="198" spans="1:9" x14ac:dyDescent="0.25">
      <c r="A198" s="103">
        <f t="shared" si="16"/>
        <v>45536</v>
      </c>
      <c r="C198" s="17">
        <v>45561</v>
      </c>
      <c r="D198" s="55">
        <v>100.35</v>
      </c>
      <c r="E198" s="55">
        <v>3194822.62</v>
      </c>
      <c r="F198" s="102">
        <v>107.1405804</v>
      </c>
      <c r="G198" s="101">
        <v>1837978.8823809521</v>
      </c>
      <c r="H198" s="18">
        <f t="shared" si="17"/>
        <v>45561</v>
      </c>
      <c r="I198" s="12"/>
    </row>
    <row r="199" spans="1:9" x14ac:dyDescent="0.25">
      <c r="A199" s="103">
        <f t="shared" si="16"/>
        <v>45536</v>
      </c>
      <c r="C199" s="17">
        <v>45560</v>
      </c>
      <c r="D199" s="55">
        <v>101.35</v>
      </c>
      <c r="E199" s="55">
        <v>2397020.4900000002</v>
      </c>
      <c r="F199" s="102">
        <v>107.0800225</v>
      </c>
      <c r="G199" s="101">
        <v>1837978.8823809521</v>
      </c>
      <c r="H199" s="18">
        <f t="shared" si="17"/>
        <v>45560</v>
      </c>
      <c r="I199" s="12"/>
    </row>
    <row r="200" spans="1:9" x14ac:dyDescent="0.25">
      <c r="A200" s="103">
        <f t="shared" si="16"/>
        <v>45536</v>
      </c>
      <c r="C200" s="17">
        <v>45559</v>
      </c>
      <c r="D200" s="55">
        <v>102.11</v>
      </c>
      <c r="E200" s="55">
        <v>1144923.73</v>
      </c>
      <c r="F200" s="102">
        <v>107.0178404</v>
      </c>
      <c r="G200" s="101">
        <v>1837978.8823809521</v>
      </c>
      <c r="H200" s="18">
        <f t="shared" si="17"/>
        <v>45559</v>
      </c>
      <c r="I200" s="12"/>
    </row>
    <row r="201" spans="1:9" x14ac:dyDescent="0.25">
      <c r="A201" s="103">
        <f t="shared" si="16"/>
        <v>45536</v>
      </c>
      <c r="C201" s="17">
        <v>45558</v>
      </c>
      <c r="D201" s="55">
        <v>101.62</v>
      </c>
      <c r="E201" s="55">
        <v>3127780.99</v>
      </c>
      <c r="F201" s="102">
        <v>106.95683270000001</v>
      </c>
      <c r="G201" s="101">
        <v>1837978.8823809521</v>
      </c>
      <c r="H201" s="18">
        <f t="shared" si="17"/>
        <v>45558</v>
      </c>
      <c r="I201" s="12"/>
    </row>
    <row r="202" spans="1:9" x14ac:dyDescent="0.25">
      <c r="A202" s="103">
        <f t="shared" si="16"/>
        <v>45536</v>
      </c>
      <c r="C202" s="17">
        <v>45555</v>
      </c>
      <c r="D202" s="55">
        <v>102.05</v>
      </c>
      <c r="E202" s="55">
        <v>2291485.12</v>
      </c>
      <c r="F202" s="102">
        <v>106.8960968</v>
      </c>
      <c r="G202" s="101">
        <v>1837978.8823809521</v>
      </c>
      <c r="H202" s="18">
        <f t="shared" si="17"/>
        <v>45555</v>
      </c>
      <c r="I202" s="12"/>
    </row>
    <row r="203" spans="1:9" x14ac:dyDescent="0.25">
      <c r="A203" s="103">
        <f t="shared" si="16"/>
        <v>45536</v>
      </c>
      <c r="C203" s="17">
        <v>45554</v>
      </c>
      <c r="D203" s="55">
        <v>102.4</v>
      </c>
      <c r="E203" s="55">
        <v>1209364.23</v>
      </c>
      <c r="F203" s="102">
        <v>106.83514289999999</v>
      </c>
      <c r="G203" s="101">
        <v>1837978.8823809521</v>
      </c>
      <c r="H203" s="18">
        <f t="shared" si="17"/>
        <v>45554</v>
      </c>
      <c r="I203" s="12"/>
    </row>
    <row r="204" spans="1:9" x14ac:dyDescent="0.25">
      <c r="A204" s="103">
        <f t="shared" si="16"/>
        <v>45536</v>
      </c>
      <c r="C204" s="17">
        <v>45553</v>
      </c>
      <c r="D204" s="55">
        <v>102.86</v>
      </c>
      <c r="E204" s="55">
        <v>2357250.2200000002</v>
      </c>
      <c r="F204" s="102">
        <v>106.77670759999999</v>
      </c>
      <c r="G204" s="101">
        <v>1837978.8823809521</v>
      </c>
      <c r="H204" s="18">
        <f t="shared" si="17"/>
        <v>45553</v>
      </c>
      <c r="I204" s="12"/>
    </row>
    <row r="205" spans="1:9" x14ac:dyDescent="0.25">
      <c r="A205" s="103">
        <f t="shared" si="16"/>
        <v>45536</v>
      </c>
      <c r="C205" s="17">
        <v>45552</v>
      </c>
      <c r="D205" s="55">
        <v>102.05</v>
      </c>
      <c r="E205" s="55">
        <v>1788322.58</v>
      </c>
      <c r="F205" s="102">
        <v>106.7196843</v>
      </c>
      <c r="G205" s="101">
        <v>1837978.8823809521</v>
      </c>
      <c r="H205" s="18">
        <f t="shared" si="17"/>
        <v>45552</v>
      </c>
      <c r="I205" s="12"/>
    </row>
    <row r="206" spans="1:9" x14ac:dyDescent="0.25">
      <c r="A206" s="103">
        <f t="shared" si="16"/>
        <v>45536</v>
      </c>
      <c r="C206" s="17">
        <v>45551</v>
      </c>
      <c r="D206" s="55">
        <v>102.99</v>
      </c>
      <c r="E206" s="55">
        <v>1253256.96</v>
      </c>
      <c r="F206" s="102">
        <v>106.6600765</v>
      </c>
      <c r="G206" s="101">
        <v>1837978.8823809521</v>
      </c>
      <c r="H206" s="18">
        <f t="shared" si="17"/>
        <v>45551</v>
      </c>
      <c r="I206" s="12"/>
    </row>
    <row r="207" spans="1:9" x14ac:dyDescent="0.25">
      <c r="A207" s="103">
        <f t="shared" si="16"/>
        <v>45536</v>
      </c>
      <c r="C207" s="17">
        <v>45548</v>
      </c>
      <c r="D207" s="55">
        <v>103.01</v>
      </c>
      <c r="E207" s="55">
        <v>1337131.18</v>
      </c>
      <c r="F207" s="102">
        <v>106.6002786</v>
      </c>
      <c r="G207" s="101">
        <v>1837978.8823809521</v>
      </c>
      <c r="H207" s="18">
        <f t="shared" si="17"/>
        <v>45548</v>
      </c>
      <c r="I207" s="12"/>
    </row>
    <row r="208" spans="1:9" x14ac:dyDescent="0.25">
      <c r="A208" s="103">
        <f t="shared" si="16"/>
        <v>45536</v>
      </c>
      <c r="C208" s="17">
        <v>45547</v>
      </c>
      <c r="D208" s="55">
        <v>102.76</v>
      </c>
      <c r="E208" s="55">
        <v>1796964.51</v>
      </c>
      <c r="F208" s="102">
        <v>106.540435</v>
      </c>
      <c r="G208" s="101">
        <v>1837978.8823809521</v>
      </c>
      <c r="H208" s="18">
        <f t="shared" si="17"/>
        <v>45547</v>
      </c>
      <c r="I208" s="12"/>
    </row>
    <row r="209" spans="1:9" x14ac:dyDescent="0.25">
      <c r="A209" s="103">
        <f t="shared" si="16"/>
        <v>45536</v>
      </c>
      <c r="C209" s="17">
        <v>45546</v>
      </c>
      <c r="D209" s="55">
        <v>103.64</v>
      </c>
      <c r="E209" s="55">
        <v>1116759.1299999999</v>
      </c>
      <c r="F209" s="102">
        <v>106.4796633</v>
      </c>
      <c r="G209" s="101">
        <v>1837978.8823809521</v>
      </c>
      <c r="H209" s="18">
        <f t="shared" si="17"/>
        <v>45546</v>
      </c>
      <c r="I209" s="12"/>
    </row>
    <row r="210" spans="1:9" x14ac:dyDescent="0.25">
      <c r="A210" s="103">
        <f t="shared" si="16"/>
        <v>45536</v>
      </c>
      <c r="C210" s="17">
        <v>45545</v>
      </c>
      <c r="D210" s="55">
        <v>103.48</v>
      </c>
      <c r="E210" s="55">
        <v>1094321.46</v>
      </c>
      <c r="F210" s="102">
        <v>106.41938159999999</v>
      </c>
      <c r="G210" s="101">
        <v>1837978.8823809521</v>
      </c>
      <c r="H210" s="18">
        <f t="shared" si="17"/>
        <v>45545</v>
      </c>
      <c r="I210" s="12"/>
    </row>
    <row r="211" spans="1:9" x14ac:dyDescent="0.25">
      <c r="A211" s="103">
        <f t="shared" si="16"/>
        <v>45536</v>
      </c>
      <c r="C211" s="17">
        <v>45544</v>
      </c>
      <c r="D211" s="55">
        <v>103.55</v>
      </c>
      <c r="E211" s="55">
        <v>2025418.56</v>
      </c>
      <c r="F211" s="102">
        <v>106.3592084</v>
      </c>
      <c r="G211" s="101">
        <v>1837978.8823809521</v>
      </c>
      <c r="H211" s="18">
        <f t="shared" si="17"/>
        <v>45544</v>
      </c>
      <c r="I211" s="12"/>
    </row>
    <row r="212" spans="1:9" x14ac:dyDescent="0.25">
      <c r="A212" s="103">
        <f t="shared" si="16"/>
        <v>45536</v>
      </c>
      <c r="C212" s="17">
        <v>45541</v>
      </c>
      <c r="D212" s="55">
        <v>103.31</v>
      </c>
      <c r="E212" s="55">
        <v>1702739.67</v>
      </c>
      <c r="F212" s="102">
        <v>106.29906080000001</v>
      </c>
      <c r="G212" s="101">
        <v>1837978.8823809521</v>
      </c>
      <c r="H212" s="18">
        <f t="shared" si="17"/>
        <v>45541</v>
      </c>
      <c r="I212" s="12"/>
    </row>
    <row r="213" spans="1:9" x14ac:dyDescent="0.25">
      <c r="A213" s="103">
        <f t="shared" si="16"/>
        <v>45536</v>
      </c>
      <c r="C213" s="17">
        <v>45540</v>
      </c>
      <c r="D213" s="55">
        <v>104.7</v>
      </c>
      <c r="E213" s="55">
        <v>1729766.73</v>
      </c>
      <c r="F213" s="102">
        <v>106.2389328</v>
      </c>
      <c r="G213" s="101">
        <v>1837978.8823809521</v>
      </c>
      <c r="H213" s="18">
        <f t="shared" si="17"/>
        <v>45540</v>
      </c>
      <c r="I213" s="12"/>
    </row>
    <row r="214" spans="1:9" x14ac:dyDescent="0.25">
      <c r="A214" s="103">
        <f t="shared" si="16"/>
        <v>45536</v>
      </c>
      <c r="C214" s="17">
        <v>45539</v>
      </c>
      <c r="D214" s="55">
        <v>103.6</v>
      </c>
      <c r="E214" s="55">
        <v>1638201.35</v>
      </c>
      <c r="F214" s="102">
        <v>106.1788829</v>
      </c>
      <c r="G214" s="101">
        <v>1837978.8823809521</v>
      </c>
      <c r="H214" s="18">
        <f t="shared" si="17"/>
        <v>45539</v>
      </c>
      <c r="I214" s="12"/>
    </row>
    <row r="215" spans="1:9" x14ac:dyDescent="0.25">
      <c r="A215" s="103">
        <f t="shared" si="16"/>
        <v>45536</v>
      </c>
      <c r="C215" s="17">
        <v>45538</v>
      </c>
      <c r="D215" s="55">
        <v>104.2</v>
      </c>
      <c r="E215" s="55">
        <v>2551060.02</v>
      </c>
      <c r="F215" s="102">
        <v>106.1269951</v>
      </c>
      <c r="G215" s="101">
        <v>1837978.8823809521</v>
      </c>
      <c r="H215" s="18">
        <f t="shared" si="17"/>
        <v>45538</v>
      </c>
      <c r="I215" s="12"/>
    </row>
    <row r="216" spans="1:9" x14ac:dyDescent="0.25">
      <c r="A216" s="103">
        <f t="shared" si="16"/>
        <v>45536</v>
      </c>
      <c r="C216" s="17">
        <v>45537</v>
      </c>
      <c r="D216" s="55">
        <v>103.31</v>
      </c>
      <c r="E216" s="55">
        <v>1298405.97</v>
      </c>
      <c r="F216" s="102">
        <v>106.0669901</v>
      </c>
      <c r="G216" s="101">
        <v>1837978.8823809521</v>
      </c>
      <c r="H216" s="18">
        <f t="shared" si="17"/>
        <v>45537</v>
      </c>
      <c r="I216" s="12"/>
    </row>
    <row r="217" spans="1:9" x14ac:dyDescent="0.25">
      <c r="A217" s="103">
        <f t="shared" ref="A217:A238" si="18">DATE(YEAR(C217),MONTH(C217),DAY(1))</f>
        <v>45505</v>
      </c>
      <c r="C217" s="17">
        <v>45534</v>
      </c>
      <c r="D217" s="55">
        <v>105.45</v>
      </c>
      <c r="E217" s="55">
        <v>1708019.69</v>
      </c>
      <c r="F217" s="102">
        <v>106.0043422</v>
      </c>
      <c r="G217" s="101">
        <v>1643554.4459090906</v>
      </c>
      <c r="H217" s="18">
        <f t="shared" ref="H217:H238" si="19">C217</f>
        <v>45534</v>
      </c>
      <c r="I217" s="12"/>
    </row>
    <row r="218" spans="1:9" x14ac:dyDescent="0.25">
      <c r="A218" s="103">
        <f t="shared" si="18"/>
        <v>45505</v>
      </c>
      <c r="C218" s="17">
        <v>45533</v>
      </c>
      <c r="D218" s="55">
        <v>105.32</v>
      </c>
      <c r="E218" s="55">
        <v>3209338.96</v>
      </c>
      <c r="F218" s="102">
        <v>107.21318979999999</v>
      </c>
      <c r="G218" s="101">
        <v>1643554.4459090906</v>
      </c>
      <c r="H218" s="18">
        <f t="shared" si="19"/>
        <v>45533</v>
      </c>
      <c r="I218" s="12"/>
    </row>
    <row r="219" spans="1:9" x14ac:dyDescent="0.25">
      <c r="A219" s="103">
        <f t="shared" si="18"/>
        <v>45505</v>
      </c>
      <c r="C219" s="17">
        <v>45532</v>
      </c>
      <c r="D219" s="55">
        <v>103.52</v>
      </c>
      <c r="E219" s="55">
        <v>1583558.94</v>
      </c>
      <c r="F219" s="102">
        <v>107.2170066</v>
      </c>
      <c r="G219" s="101">
        <v>1643554.4459090906</v>
      </c>
      <c r="H219" s="18">
        <f t="shared" si="19"/>
        <v>45532</v>
      </c>
      <c r="I219" s="12"/>
    </row>
    <row r="220" spans="1:9" x14ac:dyDescent="0.25">
      <c r="A220" s="103">
        <f t="shared" si="18"/>
        <v>45505</v>
      </c>
      <c r="C220" s="17">
        <v>45531</v>
      </c>
      <c r="D220" s="55">
        <v>104.43</v>
      </c>
      <c r="E220" s="55">
        <v>913225.41</v>
      </c>
      <c r="F220" s="102">
        <v>107.1680071</v>
      </c>
      <c r="G220" s="101">
        <v>1643554.4459090906</v>
      </c>
      <c r="H220" s="18">
        <f t="shared" si="19"/>
        <v>45531</v>
      </c>
      <c r="I220" s="12"/>
    </row>
    <row r="221" spans="1:9" x14ac:dyDescent="0.25">
      <c r="A221" s="103">
        <f t="shared" si="18"/>
        <v>45505</v>
      </c>
      <c r="C221" s="17">
        <v>45530</v>
      </c>
      <c r="D221" s="55">
        <v>103.88</v>
      </c>
      <c r="E221" s="55">
        <v>2531458.1800000002</v>
      </c>
      <c r="F221" s="102">
        <v>107.1094721</v>
      </c>
      <c r="G221" s="101">
        <v>1643554.4459090906</v>
      </c>
      <c r="H221" s="18">
        <f t="shared" si="19"/>
        <v>45530</v>
      </c>
      <c r="I221" s="12"/>
    </row>
    <row r="222" spans="1:9" x14ac:dyDescent="0.25">
      <c r="A222" s="103">
        <f t="shared" si="18"/>
        <v>45505</v>
      </c>
      <c r="C222" s="17">
        <v>45527</v>
      </c>
      <c r="D222" s="55">
        <v>103.05</v>
      </c>
      <c r="E222" s="55">
        <v>1687231.44</v>
      </c>
      <c r="F222" s="102">
        <v>107.04880609999999</v>
      </c>
      <c r="G222" s="101">
        <v>1643554.4459090906</v>
      </c>
      <c r="H222" s="18">
        <f t="shared" si="19"/>
        <v>45527</v>
      </c>
      <c r="I222" s="12"/>
    </row>
    <row r="223" spans="1:9" x14ac:dyDescent="0.25">
      <c r="A223" s="103">
        <f t="shared" si="18"/>
        <v>45505</v>
      </c>
      <c r="C223" s="17">
        <v>45526</v>
      </c>
      <c r="D223" s="55">
        <v>103</v>
      </c>
      <c r="E223" s="55">
        <v>1516103.25</v>
      </c>
      <c r="F223" s="102">
        <v>106.99024420000001</v>
      </c>
      <c r="G223" s="101">
        <v>1643554.4459090906</v>
      </c>
      <c r="H223" s="18">
        <f t="shared" si="19"/>
        <v>45526</v>
      </c>
      <c r="I223" s="12"/>
    </row>
    <row r="224" spans="1:9" x14ac:dyDescent="0.25">
      <c r="A224" s="103">
        <f t="shared" si="18"/>
        <v>45505</v>
      </c>
      <c r="C224" s="17">
        <v>45525</v>
      </c>
      <c r="D224" s="55">
        <v>102.6</v>
      </c>
      <c r="E224" s="55">
        <v>1694153.7</v>
      </c>
      <c r="F224" s="102">
        <v>106.9315594</v>
      </c>
      <c r="G224" s="101">
        <v>1643554.4459090906</v>
      </c>
      <c r="H224" s="18">
        <f t="shared" si="19"/>
        <v>45525</v>
      </c>
      <c r="I224" s="12"/>
    </row>
    <row r="225" spans="1:9" x14ac:dyDescent="0.25">
      <c r="A225" s="103">
        <f t="shared" si="18"/>
        <v>45505</v>
      </c>
      <c r="C225" s="17">
        <v>45524</v>
      </c>
      <c r="D225" s="55">
        <v>102.13</v>
      </c>
      <c r="E225" s="55">
        <v>1194691.49</v>
      </c>
      <c r="F225" s="102">
        <v>106.8727552</v>
      </c>
      <c r="G225" s="101">
        <v>1643554.4459090906</v>
      </c>
      <c r="H225" s="18">
        <f t="shared" si="19"/>
        <v>45524</v>
      </c>
      <c r="I225" s="12"/>
    </row>
    <row r="226" spans="1:9" x14ac:dyDescent="0.25">
      <c r="A226" s="103">
        <f t="shared" si="18"/>
        <v>45505</v>
      </c>
      <c r="C226" s="17">
        <v>45523</v>
      </c>
      <c r="D226" s="55">
        <v>102.1</v>
      </c>
      <c r="E226" s="55">
        <v>1889868.7</v>
      </c>
      <c r="F226" s="102">
        <v>106.8139147</v>
      </c>
      <c r="G226" s="101">
        <v>1643554.4459090906</v>
      </c>
      <c r="H226" s="18">
        <f t="shared" si="19"/>
        <v>45523</v>
      </c>
      <c r="I226" s="12"/>
    </row>
    <row r="227" spans="1:9" x14ac:dyDescent="0.25">
      <c r="A227" s="103">
        <f t="shared" si="18"/>
        <v>45505</v>
      </c>
      <c r="C227" s="17">
        <v>45520</v>
      </c>
      <c r="D227" s="55">
        <v>102.44</v>
      </c>
      <c r="E227" s="55">
        <v>1763333.96</v>
      </c>
      <c r="F227" s="102">
        <v>106.7583047</v>
      </c>
      <c r="G227" s="101">
        <v>1643554.4459090906</v>
      </c>
      <c r="H227" s="18">
        <f t="shared" si="19"/>
        <v>45520</v>
      </c>
      <c r="I227" s="12"/>
    </row>
    <row r="228" spans="1:9" x14ac:dyDescent="0.25">
      <c r="A228" s="103">
        <f t="shared" si="18"/>
        <v>45505</v>
      </c>
      <c r="C228" s="17">
        <v>45519</v>
      </c>
      <c r="D228" s="55">
        <v>102.29</v>
      </c>
      <c r="E228" s="55">
        <v>1504151.96</v>
      </c>
      <c r="F228" s="102">
        <v>106.6996066</v>
      </c>
      <c r="G228" s="101">
        <v>1643554.4459090906</v>
      </c>
      <c r="H228" s="18">
        <f t="shared" si="19"/>
        <v>45519</v>
      </c>
      <c r="I228" s="12"/>
    </row>
    <row r="229" spans="1:9" x14ac:dyDescent="0.25">
      <c r="A229" s="103">
        <f t="shared" si="18"/>
        <v>45505</v>
      </c>
      <c r="C229" s="17">
        <v>45518</v>
      </c>
      <c r="D229" s="55">
        <v>102.17</v>
      </c>
      <c r="E229" s="55">
        <v>1595865.91</v>
      </c>
      <c r="F229" s="102">
        <v>106.6439396</v>
      </c>
      <c r="G229" s="101">
        <v>1643554.4459090906</v>
      </c>
      <c r="H229" s="18">
        <f t="shared" si="19"/>
        <v>45518</v>
      </c>
      <c r="I229" s="12"/>
    </row>
    <row r="230" spans="1:9" x14ac:dyDescent="0.25">
      <c r="A230" s="103">
        <f t="shared" si="18"/>
        <v>45505</v>
      </c>
      <c r="C230" s="17">
        <v>45517</v>
      </c>
      <c r="D230" s="55">
        <v>101.76</v>
      </c>
      <c r="E230" s="55">
        <v>1702496.65</v>
      </c>
      <c r="F230" s="102">
        <v>106.5850544</v>
      </c>
      <c r="G230" s="101">
        <v>1643554.4459090906</v>
      </c>
      <c r="H230" s="18">
        <f t="shared" si="19"/>
        <v>45517</v>
      </c>
      <c r="I230" s="12"/>
    </row>
    <row r="231" spans="1:9" x14ac:dyDescent="0.25">
      <c r="A231" s="103">
        <f t="shared" si="18"/>
        <v>45505</v>
      </c>
      <c r="C231" s="17">
        <v>45516</v>
      </c>
      <c r="D231" s="55">
        <v>101.66</v>
      </c>
      <c r="E231" s="55">
        <v>1433895.56</v>
      </c>
      <c r="F231" s="102">
        <v>106.5259784</v>
      </c>
      <c r="G231" s="101">
        <v>1643554.4459090906</v>
      </c>
      <c r="H231" s="18">
        <f t="shared" si="19"/>
        <v>45516</v>
      </c>
      <c r="I231" s="12"/>
    </row>
    <row r="232" spans="1:9" x14ac:dyDescent="0.25">
      <c r="A232" s="103">
        <f t="shared" si="18"/>
        <v>45505</v>
      </c>
      <c r="C232" s="17">
        <v>45513</v>
      </c>
      <c r="D232" s="55">
        <v>101.99</v>
      </c>
      <c r="E232" s="55">
        <v>1933831.53</v>
      </c>
      <c r="F232" s="102">
        <v>106.4713885</v>
      </c>
      <c r="G232" s="101">
        <v>1643554.4459090906</v>
      </c>
      <c r="H232" s="18">
        <f t="shared" si="19"/>
        <v>45513</v>
      </c>
      <c r="I232" s="12"/>
    </row>
    <row r="233" spans="1:9" x14ac:dyDescent="0.25">
      <c r="A233" s="103">
        <f t="shared" si="18"/>
        <v>45505</v>
      </c>
      <c r="C233" s="17">
        <v>45512</v>
      </c>
      <c r="D233" s="55">
        <v>102.05</v>
      </c>
      <c r="E233" s="55">
        <v>2160516.63</v>
      </c>
      <c r="F233" s="102">
        <v>106.4121969</v>
      </c>
      <c r="G233" s="101">
        <v>1643554.4459090906</v>
      </c>
      <c r="H233" s="18">
        <f t="shared" si="19"/>
        <v>45512</v>
      </c>
      <c r="I233" s="12"/>
    </row>
    <row r="234" spans="1:9" x14ac:dyDescent="0.25">
      <c r="A234" s="103">
        <f t="shared" si="18"/>
        <v>45505</v>
      </c>
      <c r="C234" s="17">
        <v>45511</v>
      </c>
      <c r="D234" s="55">
        <v>102.11</v>
      </c>
      <c r="E234" s="55">
        <v>981105.3</v>
      </c>
      <c r="F234" s="102">
        <v>106.35315490000001</v>
      </c>
      <c r="G234" s="101">
        <v>1643554.4459090906</v>
      </c>
      <c r="H234" s="18">
        <f t="shared" si="19"/>
        <v>45511</v>
      </c>
      <c r="I234" s="12"/>
    </row>
    <row r="235" spans="1:9" x14ac:dyDescent="0.25">
      <c r="A235" s="103">
        <f t="shared" si="18"/>
        <v>45505</v>
      </c>
      <c r="C235" s="17">
        <v>45510</v>
      </c>
      <c r="D235" s="55">
        <v>102.35</v>
      </c>
      <c r="E235" s="55">
        <v>1168565.04</v>
      </c>
      <c r="F235" s="102">
        <v>106.2935536</v>
      </c>
      <c r="G235" s="101">
        <v>1643554.4459090906</v>
      </c>
      <c r="H235" s="18">
        <f t="shared" si="19"/>
        <v>45510</v>
      </c>
      <c r="I235" s="12"/>
    </row>
    <row r="236" spans="1:9" x14ac:dyDescent="0.25">
      <c r="A236" s="103">
        <f t="shared" si="18"/>
        <v>45505</v>
      </c>
      <c r="C236" s="17">
        <v>45509</v>
      </c>
      <c r="D236" s="55">
        <v>102.8</v>
      </c>
      <c r="E236" s="55">
        <v>1643149.4</v>
      </c>
      <c r="F236" s="102">
        <v>106.2370248</v>
      </c>
      <c r="G236" s="101">
        <v>1643554.4459090906</v>
      </c>
      <c r="H236" s="18">
        <f t="shared" si="19"/>
        <v>45509</v>
      </c>
      <c r="I236" s="12"/>
    </row>
    <row r="237" spans="1:9" x14ac:dyDescent="0.25">
      <c r="A237" s="103">
        <f t="shared" si="18"/>
        <v>45505</v>
      </c>
      <c r="C237" s="17">
        <v>45506</v>
      </c>
      <c r="D237" s="55">
        <v>102.3</v>
      </c>
      <c r="E237" s="55">
        <v>1516990.57</v>
      </c>
      <c r="F237" s="102">
        <v>106.15505280000001</v>
      </c>
      <c r="G237" s="101">
        <v>1643554.4459090906</v>
      </c>
      <c r="H237" s="18">
        <f t="shared" si="19"/>
        <v>45506</v>
      </c>
      <c r="I237" s="12"/>
    </row>
    <row r="238" spans="1:9" x14ac:dyDescent="0.25">
      <c r="A238" s="103">
        <f t="shared" si="18"/>
        <v>45505</v>
      </c>
      <c r="C238" s="17">
        <v>45505</v>
      </c>
      <c r="D238" s="55">
        <v>102.9</v>
      </c>
      <c r="E238" s="55">
        <v>826645.54</v>
      </c>
      <c r="F238" s="102">
        <v>106.09617729999999</v>
      </c>
      <c r="G238" s="101">
        <v>1643554.4459090906</v>
      </c>
      <c r="H238" s="18">
        <f t="shared" si="19"/>
        <v>45505</v>
      </c>
      <c r="I238" s="12"/>
    </row>
    <row r="239" spans="1:9" x14ac:dyDescent="0.25">
      <c r="A239" s="103">
        <f t="shared" ref="A239:A261" si="20">DATE(YEAR(C239),MONTH(C239),DAY(1))</f>
        <v>45474</v>
      </c>
      <c r="C239" s="17">
        <v>45504</v>
      </c>
      <c r="D239" s="55">
        <v>104.17</v>
      </c>
      <c r="E239" s="55">
        <v>1646853.63</v>
      </c>
      <c r="F239" s="102">
        <v>106.04209760000001</v>
      </c>
      <c r="G239" s="101">
        <v>2119974.4043478258</v>
      </c>
      <c r="H239" s="18">
        <f t="shared" ref="H239:H261" si="21">C239</f>
        <v>45504</v>
      </c>
      <c r="I239" s="12"/>
    </row>
    <row r="240" spans="1:9" x14ac:dyDescent="0.25">
      <c r="A240" s="103">
        <f t="shared" si="20"/>
        <v>45474</v>
      </c>
      <c r="C240" s="17">
        <v>45503</v>
      </c>
      <c r="D240" s="55">
        <v>103.6</v>
      </c>
      <c r="E240" s="55">
        <v>802170.66</v>
      </c>
      <c r="F240" s="102">
        <v>107.2479702</v>
      </c>
      <c r="G240" s="101">
        <v>2119974.4043478258</v>
      </c>
      <c r="H240" s="18">
        <f t="shared" si="21"/>
        <v>45503</v>
      </c>
      <c r="I240" s="12"/>
    </row>
    <row r="241" spans="1:9" x14ac:dyDescent="0.25">
      <c r="A241" s="103">
        <f t="shared" si="20"/>
        <v>45474</v>
      </c>
      <c r="C241" s="17">
        <v>45502</v>
      </c>
      <c r="D241" s="55">
        <v>103.39</v>
      </c>
      <c r="E241" s="55">
        <v>1190505.3999999999</v>
      </c>
      <c r="F241" s="102">
        <v>107.1910704</v>
      </c>
      <c r="G241" s="101">
        <v>2119974.4043478258</v>
      </c>
      <c r="H241" s="18">
        <f t="shared" si="21"/>
        <v>45502</v>
      </c>
      <c r="I241" s="12"/>
    </row>
    <row r="242" spans="1:9" x14ac:dyDescent="0.25">
      <c r="A242" s="103">
        <f t="shared" si="20"/>
        <v>45474</v>
      </c>
      <c r="C242" s="17">
        <v>45499</v>
      </c>
      <c r="D242" s="55">
        <v>102.9</v>
      </c>
      <c r="E242" s="55">
        <v>2599602.3199999998</v>
      </c>
      <c r="F242" s="102">
        <v>107.1374891</v>
      </c>
      <c r="G242" s="101">
        <v>2119974.4043478258</v>
      </c>
      <c r="H242" s="18">
        <f t="shared" si="21"/>
        <v>45499</v>
      </c>
      <c r="I242" s="12"/>
    </row>
    <row r="243" spans="1:9" x14ac:dyDescent="0.25">
      <c r="A243" s="103">
        <f t="shared" si="20"/>
        <v>45474</v>
      </c>
      <c r="C243" s="17">
        <v>45498</v>
      </c>
      <c r="D243" s="55">
        <v>104.44</v>
      </c>
      <c r="E243" s="55">
        <v>988970.97</v>
      </c>
      <c r="F243" s="102">
        <v>107.07985739999999</v>
      </c>
      <c r="G243" s="101">
        <v>2119974.4043478258</v>
      </c>
      <c r="H243" s="18">
        <f t="shared" si="21"/>
        <v>45498</v>
      </c>
      <c r="I243" s="12"/>
    </row>
    <row r="244" spans="1:9" x14ac:dyDescent="0.25">
      <c r="A244" s="103">
        <f t="shared" si="20"/>
        <v>45474</v>
      </c>
      <c r="C244" s="17">
        <v>45497</v>
      </c>
      <c r="D244" s="55">
        <v>104.67</v>
      </c>
      <c r="E244" s="55">
        <v>3120673.24</v>
      </c>
      <c r="F244" s="102">
        <v>107.0206373</v>
      </c>
      <c r="G244" s="101">
        <v>2119974.4043478258</v>
      </c>
      <c r="H244" s="18">
        <f t="shared" si="21"/>
        <v>45497</v>
      </c>
      <c r="I244" s="12"/>
    </row>
    <row r="245" spans="1:9" x14ac:dyDescent="0.25">
      <c r="A245" s="103">
        <f t="shared" si="20"/>
        <v>45474</v>
      </c>
      <c r="C245" s="17">
        <v>45496</v>
      </c>
      <c r="D245" s="55">
        <v>104.7</v>
      </c>
      <c r="E245" s="55">
        <v>2087445.36</v>
      </c>
      <c r="F245" s="102">
        <v>106.96372529999999</v>
      </c>
      <c r="G245" s="101">
        <v>2119974.4043478258</v>
      </c>
      <c r="H245" s="18">
        <f t="shared" si="21"/>
        <v>45496</v>
      </c>
      <c r="I245" s="12"/>
    </row>
    <row r="246" spans="1:9" x14ac:dyDescent="0.25">
      <c r="A246" s="103">
        <f t="shared" si="20"/>
        <v>45474</v>
      </c>
      <c r="C246" s="17">
        <v>45495</v>
      </c>
      <c r="D246" s="55">
        <v>104.69</v>
      </c>
      <c r="E246" s="55">
        <v>5459655.8899999997</v>
      </c>
      <c r="F246" s="102">
        <v>106.90751950000001</v>
      </c>
      <c r="G246" s="101">
        <v>2119974.4043478258</v>
      </c>
      <c r="H246" s="18">
        <f t="shared" si="21"/>
        <v>45495</v>
      </c>
      <c r="I246" s="12"/>
    </row>
    <row r="247" spans="1:9" x14ac:dyDescent="0.25">
      <c r="A247" s="103">
        <f t="shared" si="20"/>
        <v>45474</v>
      </c>
      <c r="C247" s="17">
        <v>45492</v>
      </c>
      <c r="D247" s="55">
        <v>104.48</v>
      </c>
      <c r="E247" s="55">
        <v>1278480.28</v>
      </c>
      <c r="F247" s="102">
        <v>106.8541221</v>
      </c>
      <c r="G247" s="101">
        <v>2119974.4043478258</v>
      </c>
      <c r="H247" s="18">
        <f t="shared" si="21"/>
        <v>45492</v>
      </c>
      <c r="I247" s="12"/>
    </row>
    <row r="248" spans="1:9" x14ac:dyDescent="0.25">
      <c r="A248" s="103">
        <f t="shared" si="20"/>
        <v>45474</v>
      </c>
      <c r="C248" s="17">
        <v>45491</v>
      </c>
      <c r="D248" s="55">
        <v>104.42</v>
      </c>
      <c r="E248" s="55">
        <v>1614450.28</v>
      </c>
      <c r="F248" s="102">
        <v>106.7980204</v>
      </c>
      <c r="G248" s="101">
        <v>2119974.4043478258</v>
      </c>
      <c r="H248" s="18">
        <f t="shared" si="21"/>
        <v>45491</v>
      </c>
      <c r="I248" s="12"/>
    </row>
    <row r="249" spans="1:9" x14ac:dyDescent="0.25">
      <c r="A249" s="103">
        <f t="shared" si="20"/>
        <v>45474</v>
      </c>
      <c r="C249" s="17">
        <v>45490</v>
      </c>
      <c r="D249" s="55">
        <v>104.2</v>
      </c>
      <c r="E249" s="55">
        <v>1112704.8600000001</v>
      </c>
      <c r="F249" s="102">
        <v>106.74226760000001</v>
      </c>
      <c r="G249" s="101">
        <v>2119974.4043478258</v>
      </c>
      <c r="H249" s="18">
        <f t="shared" si="21"/>
        <v>45490</v>
      </c>
      <c r="I249" s="12"/>
    </row>
    <row r="250" spans="1:9" x14ac:dyDescent="0.25">
      <c r="A250" s="103">
        <f t="shared" si="20"/>
        <v>45474</v>
      </c>
      <c r="C250" s="17">
        <v>45489</v>
      </c>
      <c r="D250" s="55">
        <v>104.39</v>
      </c>
      <c r="E250" s="55">
        <v>2257595.7000000002</v>
      </c>
      <c r="F250" s="102">
        <v>106.6858804</v>
      </c>
      <c r="G250" s="101">
        <v>2119974.4043478258</v>
      </c>
      <c r="H250" s="18">
        <f t="shared" si="21"/>
        <v>45489</v>
      </c>
      <c r="I250" s="12"/>
    </row>
    <row r="251" spans="1:9" x14ac:dyDescent="0.25">
      <c r="A251" s="103">
        <f t="shared" si="20"/>
        <v>45474</v>
      </c>
      <c r="C251" s="17">
        <v>45488</v>
      </c>
      <c r="D251" s="55">
        <v>104.75</v>
      </c>
      <c r="E251" s="55">
        <v>1229018.4099999999</v>
      </c>
      <c r="F251" s="102">
        <v>106.62759819999999</v>
      </c>
      <c r="G251" s="101">
        <v>2119974.4043478258</v>
      </c>
      <c r="H251" s="18">
        <f t="shared" si="21"/>
        <v>45488</v>
      </c>
      <c r="I251" s="12"/>
    </row>
    <row r="252" spans="1:9" x14ac:dyDescent="0.25">
      <c r="A252" s="103">
        <f t="shared" si="20"/>
        <v>45474</v>
      </c>
      <c r="C252" s="17">
        <v>45485</v>
      </c>
      <c r="D252" s="55">
        <v>103.69</v>
      </c>
      <c r="E252" s="55">
        <v>1629287.03</v>
      </c>
      <c r="F252" s="102">
        <v>106.5715124</v>
      </c>
      <c r="G252" s="101">
        <v>2119974.4043478258</v>
      </c>
      <c r="H252" s="18">
        <f t="shared" si="21"/>
        <v>45485</v>
      </c>
      <c r="I252" s="12"/>
    </row>
    <row r="253" spans="1:9" x14ac:dyDescent="0.25">
      <c r="A253" s="103">
        <f t="shared" si="20"/>
        <v>45474</v>
      </c>
      <c r="C253" s="17">
        <v>45484</v>
      </c>
      <c r="D253" s="55">
        <v>103.99</v>
      </c>
      <c r="E253" s="55">
        <v>1799843.47</v>
      </c>
      <c r="F253" s="102">
        <v>106.51699309999999</v>
      </c>
      <c r="G253" s="101">
        <v>2119974.4043478258</v>
      </c>
      <c r="H253" s="18">
        <f t="shared" si="21"/>
        <v>45484</v>
      </c>
      <c r="I253" s="12"/>
    </row>
    <row r="254" spans="1:9" x14ac:dyDescent="0.25">
      <c r="A254" s="103">
        <f t="shared" si="20"/>
        <v>45474</v>
      </c>
      <c r="C254" s="17">
        <v>45483</v>
      </c>
      <c r="D254" s="55">
        <v>103.87</v>
      </c>
      <c r="E254" s="55">
        <v>3075635.97</v>
      </c>
      <c r="F254" s="102">
        <v>106.4548344</v>
      </c>
      <c r="G254" s="101">
        <v>2119974.4043478258</v>
      </c>
      <c r="H254" s="18">
        <f t="shared" si="21"/>
        <v>45483</v>
      </c>
      <c r="I254" s="12"/>
    </row>
    <row r="255" spans="1:9" x14ac:dyDescent="0.25">
      <c r="A255" s="103">
        <f t="shared" si="20"/>
        <v>45474</v>
      </c>
      <c r="C255" s="17">
        <v>45482</v>
      </c>
      <c r="D255" s="55">
        <v>103.35</v>
      </c>
      <c r="E255" s="55">
        <v>977844.49</v>
      </c>
      <c r="F255" s="102">
        <v>106.3981058</v>
      </c>
      <c r="G255" s="101">
        <v>2119974.4043478258</v>
      </c>
      <c r="H255" s="18">
        <f t="shared" si="21"/>
        <v>45482</v>
      </c>
      <c r="I255" s="12"/>
    </row>
    <row r="256" spans="1:9" x14ac:dyDescent="0.25">
      <c r="A256" s="103">
        <f t="shared" si="20"/>
        <v>45474</v>
      </c>
      <c r="C256" s="17">
        <v>45481</v>
      </c>
      <c r="D256" s="55">
        <v>103.47</v>
      </c>
      <c r="E256" s="55">
        <v>1322715.24</v>
      </c>
      <c r="F256" s="102">
        <v>106.3413635</v>
      </c>
      <c r="G256" s="101">
        <v>2119974.4043478258</v>
      </c>
      <c r="H256" s="18">
        <f t="shared" si="21"/>
        <v>45481</v>
      </c>
      <c r="I256" s="12"/>
    </row>
    <row r="257" spans="1:9" x14ac:dyDescent="0.25">
      <c r="A257" s="103">
        <f t="shared" si="20"/>
        <v>45474</v>
      </c>
      <c r="C257" s="17">
        <v>45478</v>
      </c>
      <c r="D257" s="55">
        <v>103.9</v>
      </c>
      <c r="E257" s="55">
        <v>2971303.17</v>
      </c>
      <c r="F257" s="102">
        <v>106.2866365</v>
      </c>
      <c r="G257" s="101">
        <v>2119974.4043478258</v>
      </c>
      <c r="H257" s="18">
        <f t="shared" si="21"/>
        <v>45478</v>
      </c>
      <c r="I257" s="12"/>
    </row>
    <row r="258" spans="1:9" x14ac:dyDescent="0.25">
      <c r="A258" s="103">
        <f t="shared" si="20"/>
        <v>45474</v>
      </c>
      <c r="C258" s="17">
        <v>45477</v>
      </c>
      <c r="D258" s="55">
        <v>101.71</v>
      </c>
      <c r="E258" s="55">
        <v>3320467.25</v>
      </c>
      <c r="F258" s="102">
        <v>106.2299848</v>
      </c>
      <c r="G258" s="101">
        <v>2119974.4043478258</v>
      </c>
      <c r="H258" s="18">
        <f t="shared" si="21"/>
        <v>45477</v>
      </c>
      <c r="I258" s="12"/>
    </row>
    <row r="259" spans="1:9" x14ac:dyDescent="0.25">
      <c r="A259" s="103">
        <f t="shared" si="20"/>
        <v>45474</v>
      </c>
      <c r="C259" s="17">
        <v>45476</v>
      </c>
      <c r="D259" s="55">
        <v>100.98</v>
      </c>
      <c r="E259" s="55">
        <v>2682195.88</v>
      </c>
      <c r="F259" s="102">
        <v>106.1838417</v>
      </c>
      <c r="G259" s="101">
        <v>2119974.4043478258</v>
      </c>
      <c r="H259" s="18">
        <f t="shared" si="21"/>
        <v>45476</v>
      </c>
      <c r="I259" s="12"/>
    </row>
    <row r="260" spans="1:9" x14ac:dyDescent="0.25">
      <c r="A260" s="103">
        <f t="shared" si="20"/>
        <v>45474</v>
      </c>
      <c r="C260" s="17">
        <v>45475</v>
      </c>
      <c r="D260" s="55">
        <v>100.49</v>
      </c>
      <c r="E260" s="55">
        <v>3387477.5</v>
      </c>
      <c r="F260" s="102">
        <v>106.1271064</v>
      </c>
      <c r="G260" s="101">
        <v>2119974.4043478258</v>
      </c>
      <c r="H260" s="18">
        <f t="shared" si="21"/>
        <v>45475</v>
      </c>
      <c r="I260" s="12"/>
    </row>
    <row r="261" spans="1:9" x14ac:dyDescent="0.25">
      <c r="A261" s="103">
        <f t="shared" si="20"/>
        <v>45474</v>
      </c>
      <c r="C261" s="17">
        <v>45474</v>
      </c>
      <c r="D261" s="55">
        <v>102.3</v>
      </c>
      <c r="E261" s="55">
        <v>2204514.2999999998</v>
      </c>
      <c r="F261" s="102">
        <v>106.0704138</v>
      </c>
      <c r="G261" s="101">
        <v>2119974.4043478258</v>
      </c>
      <c r="H261" s="18">
        <f t="shared" si="21"/>
        <v>45474</v>
      </c>
      <c r="I261" s="12"/>
    </row>
    <row r="262" spans="1:9" x14ac:dyDescent="0.25">
      <c r="A262" s="103">
        <f t="shared" ref="A262:A281" si="22">DATE(YEAR(C262),MONTH(C262),DAY(1))</f>
        <v>45444</v>
      </c>
      <c r="C262" s="17">
        <v>45471</v>
      </c>
      <c r="D262" s="55">
        <v>105.01</v>
      </c>
      <c r="E262" s="55">
        <v>2450759.1</v>
      </c>
      <c r="F262" s="102">
        <v>106.01122669999999</v>
      </c>
      <c r="G262" s="101">
        <v>1660499.4194999996</v>
      </c>
      <c r="H262" s="18">
        <f t="shared" ref="H262:H281" si="23">C262</f>
        <v>45471</v>
      </c>
      <c r="I262" s="12"/>
    </row>
    <row r="263" spans="1:9" x14ac:dyDescent="0.25">
      <c r="A263" s="103">
        <f t="shared" si="22"/>
        <v>45444</v>
      </c>
      <c r="C263" s="17">
        <v>45470</v>
      </c>
      <c r="D263" s="55">
        <v>103.99</v>
      </c>
      <c r="E263" s="55">
        <v>1840511.25</v>
      </c>
      <c r="F263" s="102">
        <v>101.9511103</v>
      </c>
      <c r="G263" s="101">
        <v>1660499.4194999996</v>
      </c>
      <c r="H263" s="18">
        <f t="shared" si="23"/>
        <v>45470</v>
      </c>
      <c r="I263" s="12"/>
    </row>
    <row r="264" spans="1:9" x14ac:dyDescent="0.25">
      <c r="A264" s="103">
        <f t="shared" si="22"/>
        <v>45444</v>
      </c>
      <c r="C264" s="17">
        <v>45469</v>
      </c>
      <c r="D264" s="55">
        <v>103.62</v>
      </c>
      <c r="E264" s="55">
        <v>1813338.67</v>
      </c>
      <c r="F264" s="102">
        <v>101.843187</v>
      </c>
      <c r="G264" s="101">
        <v>1660499.4194999996</v>
      </c>
      <c r="H264" s="18">
        <f t="shared" si="23"/>
        <v>45469</v>
      </c>
      <c r="I264" s="12"/>
    </row>
    <row r="265" spans="1:9" x14ac:dyDescent="0.25">
      <c r="A265" s="103">
        <f t="shared" si="22"/>
        <v>45444</v>
      </c>
      <c r="C265" s="17">
        <v>45468</v>
      </c>
      <c r="D265" s="55">
        <v>103.55</v>
      </c>
      <c r="E265" s="55">
        <v>1456026.49</v>
      </c>
      <c r="F265" s="102">
        <v>101.7805194</v>
      </c>
      <c r="G265" s="101">
        <v>1660499.4194999996</v>
      </c>
      <c r="H265" s="18">
        <f t="shared" si="23"/>
        <v>45468</v>
      </c>
      <c r="I265" s="12"/>
    </row>
    <row r="266" spans="1:9" x14ac:dyDescent="0.25">
      <c r="A266" s="103">
        <f t="shared" si="22"/>
        <v>45444</v>
      </c>
      <c r="C266" s="17">
        <v>45467</v>
      </c>
      <c r="D266" s="55">
        <v>103.8</v>
      </c>
      <c r="E266" s="55">
        <v>1360604.86</v>
      </c>
      <c r="F266" s="102">
        <v>101.7182482</v>
      </c>
      <c r="G266" s="101">
        <v>1660499.4194999996</v>
      </c>
      <c r="H266" s="18">
        <f t="shared" si="23"/>
        <v>45467</v>
      </c>
      <c r="I266" s="12"/>
    </row>
    <row r="267" spans="1:9" x14ac:dyDescent="0.25">
      <c r="A267" s="103">
        <f t="shared" si="22"/>
        <v>45444</v>
      </c>
      <c r="C267" s="17">
        <v>45464</v>
      </c>
      <c r="D267" s="55">
        <v>104.11</v>
      </c>
      <c r="E267" s="55">
        <v>1222677.02</v>
      </c>
      <c r="F267" s="102">
        <v>101.6566023</v>
      </c>
      <c r="G267" s="101">
        <v>1660499.4194999996</v>
      </c>
      <c r="H267" s="18">
        <f t="shared" si="23"/>
        <v>45464</v>
      </c>
      <c r="I267" s="12"/>
    </row>
    <row r="268" spans="1:9" x14ac:dyDescent="0.25">
      <c r="A268" s="103">
        <f t="shared" si="22"/>
        <v>45444</v>
      </c>
      <c r="C268" s="17">
        <v>45463</v>
      </c>
      <c r="D268" s="55">
        <v>104.77</v>
      </c>
      <c r="E268" s="55">
        <v>2203359.06</v>
      </c>
      <c r="F268" s="102">
        <v>101.60085840000001</v>
      </c>
      <c r="G268" s="101">
        <v>1660499.4194999996</v>
      </c>
      <c r="H268" s="18">
        <f t="shared" si="23"/>
        <v>45463</v>
      </c>
      <c r="I268" s="12"/>
    </row>
    <row r="269" spans="1:9" x14ac:dyDescent="0.25">
      <c r="A269" s="103">
        <f t="shared" si="22"/>
        <v>45444</v>
      </c>
      <c r="C269" s="17">
        <v>45462</v>
      </c>
      <c r="D269" s="55">
        <v>104.92</v>
      </c>
      <c r="E269" s="55">
        <v>1367911.08</v>
      </c>
      <c r="F269" s="102">
        <v>101.5383436</v>
      </c>
      <c r="G269" s="101">
        <v>1660499.4194999996</v>
      </c>
      <c r="H269" s="18">
        <f t="shared" si="23"/>
        <v>45462</v>
      </c>
      <c r="I269" s="12"/>
    </row>
    <row r="270" spans="1:9" x14ac:dyDescent="0.25">
      <c r="A270" s="103">
        <f t="shared" si="22"/>
        <v>45444</v>
      </c>
      <c r="C270" s="17">
        <v>45461</v>
      </c>
      <c r="D270" s="55">
        <v>104.69</v>
      </c>
      <c r="E270" s="55">
        <v>3196914.71</v>
      </c>
      <c r="F270" s="102">
        <v>101.476173</v>
      </c>
      <c r="G270" s="101">
        <v>1660499.4194999996</v>
      </c>
      <c r="H270" s="18">
        <f t="shared" si="23"/>
        <v>45461</v>
      </c>
      <c r="I270" s="12"/>
    </row>
    <row r="271" spans="1:9" x14ac:dyDescent="0.25">
      <c r="A271" s="103">
        <f t="shared" si="22"/>
        <v>45444</v>
      </c>
      <c r="C271" s="17">
        <v>45460</v>
      </c>
      <c r="D271" s="55">
        <v>103.55</v>
      </c>
      <c r="E271" s="55">
        <v>2751074.94</v>
      </c>
      <c r="F271" s="102">
        <v>101.4173696</v>
      </c>
      <c r="G271" s="101">
        <v>1660499.4194999996</v>
      </c>
      <c r="H271" s="18">
        <f t="shared" si="23"/>
        <v>45460</v>
      </c>
      <c r="I271" s="12"/>
    </row>
    <row r="272" spans="1:9" x14ac:dyDescent="0.25">
      <c r="A272" s="103">
        <f t="shared" si="22"/>
        <v>45444</v>
      </c>
      <c r="C272" s="17">
        <v>45457</v>
      </c>
      <c r="D272" s="55">
        <v>105.18</v>
      </c>
      <c r="E272" s="55">
        <v>2242603.2200000002</v>
      </c>
      <c r="F272" s="102">
        <v>101.35533700000001</v>
      </c>
      <c r="G272" s="101">
        <v>1660499.4194999996</v>
      </c>
      <c r="H272" s="18">
        <f t="shared" si="23"/>
        <v>45457</v>
      </c>
      <c r="I272" s="12"/>
    </row>
    <row r="273" spans="1:9" x14ac:dyDescent="0.25">
      <c r="A273" s="103">
        <f t="shared" si="22"/>
        <v>45444</v>
      </c>
      <c r="C273" s="17">
        <v>45456</v>
      </c>
      <c r="D273" s="55">
        <v>105.16</v>
      </c>
      <c r="E273" s="55">
        <v>796161.36</v>
      </c>
      <c r="F273" s="102">
        <v>101.2932005</v>
      </c>
      <c r="G273" s="101">
        <v>1660499.4194999996</v>
      </c>
      <c r="H273" s="18">
        <f t="shared" si="23"/>
        <v>45456</v>
      </c>
      <c r="I273" s="12"/>
    </row>
    <row r="274" spans="1:9" x14ac:dyDescent="0.25">
      <c r="A274" s="103">
        <f t="shared" si="22"/>
        <v>45444</v>
      </c>
      <c r="C274" s="17">
        <v>45455</v>
      </c>
      <c r="D274" s="55">
        <v>105.76</v>
      </c>
      <c r="E274" s="55">
        <v>640233.75</v>
      </c>
      <c r="F274" s="102">
        <v>101.232635</v>
      </c>
      <c r="G274" s="101">
        <v>1660499.4194999996</v>
      </c>
      <c r="H274" s="18">
        <f t="shared" si="23"/>
        <v>45455</v>
      </c>
      <c r="I274" s="12"/>
    </row>
    <row r="275" spans="1:9" x14ac:dyDescent="0.25">
      <c r="A275" s="103">
        <f t="shared" si="22"/>
        <v>45444</v>
      </c>
      <c r="C275" s="17">
        <v>45454</v>
      </c>
      <c r="D275" s="55">
        <v>106.47</v>
      </c>
      <c r="E275" s="55">
        <v>1599382.56</v>
      </c>
      <c r="F275" s="102">
        <v>101.17051739999999</v>
      </c>
      <c r="G275" s="101">
        <v>1660499.4194999996</v>
      </c>
      <c r="H275" s="18">
        <f t="shared" si="23"/>
        <v>45454</v>
      </c>
      <c r="I275" s="12"/>
    </row>
    <row r="276" spans="1:9" x14ac:dyDescent="0.25">
      <c r="A276" s="103">
        <f t="shared" si="22"/>
        <v>45444</v>
      </c>
      <c r="C276" s="17">
        <v>45453</v>
      </c>
      <c r="D276" s="55">
        <v>106.7</v>
      </c>
      <c r="E276" s="55">
        <v>640653.81000000006</v>
      </c>
      <c r="F276" s="102">
        <v>101.11198690000001</v>
      </c>
      <c r="G276" s="101">
        <v>1660499.4194999996</v>
      </c>
      <c r="H276" s="18">
        <f t="shared" si="23"/>
        <v>45453</v>
      </c>
      <c r="I276" s="12"/>
    </row>
    <row r="277" spans="1:9" x14ac:dyDescent="0.25">
      <c r="A277" s="103">
        <f t="shared" si="22"/>
        <v>45444</v>
      </c>
      <c r="C277" s="17">
        <v>45450</v>
      </c>
      <c r="D277" s="55">
        <v>107.43</v>
      </c>
      <c r="E277" s="55">
        <v>3664516.67</v>
      </c>
      <c r="F277" s="102">
        <v>101.0496679</v>
      </c>
      <c r="G277" s="101">
        <v>1660499.4194999996</v>
      </c>
      <c r="H277" s="18">
        <f t="shared" si="23"/>
        <v>45450</v>
      </c>
      <c r="I277" s="12"/>
    </row>
    <row r="278" spans="1:9" x14ac:dyDescent="0.25">
      <c r="A278" s="103">
        <f t="shared" si="22"/>
        <v>45444</v>
      </c>
      <c r="C278" s="17">
        <v>45449</v>
      </c>
      <c r="D278" s="55">
        <v>106.15</v>
      </c>
      <c r="E278" s="55">
        <v>1028999.84</v>
      </c>
      <c r="F278" s="102">
        <v>100.9850733</v>
      </c>
      <c r="G278" s="101">
        <v>1660499.4194999996</v>
      </c>
      <c r="H278" s="18">
        <f t="shared" si="23"/>
        <v>45449</v>
      </c>
      <c r="I278" s="12"/>
    </row>
    <row r="279" spans="1:9" x14ac:dyDescent="0.25">
      <c r="A279" s="103">
        <f t="shared" si="22"/>
        <v>45444</v>
      </c>
      <c r="C279" s="17">
        <v>45448</v>
      </c>
      <c r="D279" s="55">
        <v>106.55</v>
      </c>
      <c r="E279" s="55">
        <v>867453.01</v>
      </c>
      <c r="F279" s="102">
        <v>100.9255509</v>
      </c>
      <c r="G279" s="101">
        <v>1660499.4194999996</v>
      </c>
      <c r="H279" s="18">
        <f t="shared" si="23"/>
        <v>45448</v>
      </c>
      <c r="I279" s="12"/>
    </row>
    <row r="280" spans="1:9" x14ac:dyDescent="0.25">
      <c r="A280" s="103">
        <f t="shared" si="22"/>
        <v>45444</v>
      </c>
      <c r="C280" s="17">
        <v>45447</v>
      </c>
      <c r="D280" s="55">
        <v>106.5</v>
      </c>
      <c r="E280" s="55">
        <v>903164.81</v>
      </c>
      <c r="F280" s="102">
        <v>100.8630091</v>
      </c>
      <c r="G280" s="101">
        <v>1660499.4194999996</v>
      </c>
      <c r="H280" s="18">
        <f t="shared" si="23"/>
        <v>45447</v>
      </c>
      <c r="I280" s="12"/>
    </row>
    <row r="281" spans="1:9" x14ac:dyDescent="0.25">
      <c r="A281" s="103">
        <f t="shared" si="22"/>
        <v>45444</v>
      </c>
      <c r="C281" s="17">
        <v>45446</v>
      </c>
      <c r="D281" s="55">
        <v>107.19</v>
      </c>
      <c r="E281" s="55">
        <v>1163642.18</v>
      </c>
      <c r="F281" s="102">
        <v>100.8007016</v>
      </c>
      <c r="G281" s="101">
        <v>1660499.4194999996</v>
      </c>
      <c r="H281" s="18">
        <f t="shared" si="23"/>
        <v>45446</v>
      </c>
      <c r="I281" s="12"/>
    </row>
    <row r="282" spans="1:9" x14ac:dyDescent="0.25">
      <c r="A282" s="103">
        <f t="shared" ref="A282:A302" si="24">DATE(YEAR(C282),MONTH(C282),DAY(1))</f>
        <v>45413</v>
      </c>
      <c r="C282" s="17">
        <v>45443</v>
      </c>
      <c r="D282" s="55">
        <v>107.87</v>
      </c>
      <c r="E282" s="55">
        <v>724965.89</v>
      </c>
      <c r="F282" s="102">
        <v>100.73495990000001</v>
      </c>
      <c r="G282" s="101">
        <v>1026464.7861904763</v>
      </c>
      <c r="H282" s="18">
        <f t="shared" ref="H282:H302" si="25">C282</f>
        <v>45443</v>
      </c>
      <c r="I282" s="12"/>
    </row>
    <row r="283" spans="1:9" x14ac:dyDescent="0.25">
      <c r="A283" s="103">
        <f t="shared" si="24"/>
        <v>45413</v>
      </c>
      <c r="C283" s="17">
        <v>45441</v>
      </c>
      <c r="D283" s="55">
        <v>107.1</v>
      </c>
      <c r="E283" s="55">
        <v>1732965.66</v>
      </c>
      <c r="F283" s="102">
        <v>101.9271236</v>
      </c>
      <c r="G283" s="101">
        <v>1026464.7861904763</v>
      </c>
      <c r="H283" s="18">
        <f t="shared" si="25"/>
        <v>45441</v>
      </c>
      <c r="I283" s="12"/>
    </row>
    <row r="284" spans="1:9" x14ac:dyDescent="0.25">
      <c r="A284" s="103">
        <f t="shared" si="24"/>
        <v>45413</v>
      </c>
      <c r="C284" s="17">
        <v>45440</v>
      </c>
      <c r="D284" s="55">
        <v>106.5</v>
      </c>
      <c r="E284" s="55">
        <v>1764958.15</v>
      </c>
      <c r="F284" s="102">
        <v>101.88764209999999</v>
      </c>
      <c r="G284" s="101">
        <v>1026464.7861904763</v>
      </c>
      <c r="H284" s="18">
        <f t="shared" si="25"/>
        <v>45440</v>
      </c>
      <c r="I284" s="12"/>
    </row>
    <row r="285" spans="1:9" x14ac:dyDescent="0.25">
      <c r="A285" s="103">
        <f t="shared" si="24"/>
        <v>45413</v>
      </c>
      <c r="C285" s="17">
        <v>45439</v>
      </c>
      <c r="D285" s="55">
        <v>107.11</v>
      </c>
      <c r="E285" s="55">
        <v>998125.93</v>
      </c>
      <c r="F285" s="102">
        <v>101.8394734</v>
      </c>
      <c r="G285" s="101">
        <v>1026464.7861904763</v>
      </c>
      <c r="H285" s="18">
        <f t="shared" si="25"/>
        <v>45439</v>
      </c>
      <c r="I285" s="12"/>
    </row>
    <row r="286" spans="1:9" x14ac:dyDescent="0.25">
      <c r="A286" s="103">
        <f t="shared" si="24"/>
        <v>45413</v>
      </c>
      <c r="C286" s="17">
        <v>45436</v>
      </c>
      <c r="D286" s="55">
        <v>107</v>
      </c>
      <c r="E286" s="55">
        <v>1776823.79</v>
      </c>
      <c r="F286" s="102">
        <v>101.7788482</v>
      </c>
      <c r="G286" s="101">
        <v>1026464.7861904763</v>
      </c>
      <c r="H286" s="18">
        <f t="shared" si="25"/>
        <v>45436</v>
      </c>
      <c r="I286" s="12"/>
    </row>
    <row r="287" spans="1:9" x14ac:dyDescent="0.25">
      <c r="A287" s="103">
        <f t="shared" si="24"/>
        <v>45413</v>
      </c>
      <c r="C287" s="17">
        <v>45435</v>
      </c>
      <c r="D287" s="55">
        <v>107.49</v>
      </c>
      <c r="E287" s="55">
        <v>2056071.96</v>
      </c>
      <c r="F287" s="102">
        <v>101.7180773</v>
      </c>
      <c r="G287" s="101">
        <v>1026464.7861904763</v>
      </c>
      <c r="H287" s="18">
        <f t="shared" si="25"/>
        <v>45435</v>
      </c>
      <c r="I287" s="12"/>
    </row>
    <row r="288" spans="1:9" x14ac:dyDescent="0.25">
      <c r="A288" s="103">
        <f t="shared" si="24"/>
        <v>45413</v>
      </c>
      <c r="C288" s="17">
        <v>45434</v>
      </c>
      <c r="D288" s="55">
        <v>108.16</v>
      </c>
      <c r="E288" s="55">
        <v>1843773.13</v>
      </c>
      <c r="F288" s="102">
        <v>101.65787539999999</v>
      </c>
      <c r="G288" s="101">
        <v>1026464.7861904763</v>
      </c>
      <c r="H288" s="18">
        <f t="shared" si="25"/>
        <v>45434</v>
      </c>
      <c r="I288" s="12"/>
    </row>
    <row r="289" spans="1:9" x14ac:dyDescent="0.25">
      <c r="A289" s="103">
        <f t="shared" si="24"/>
        <v>45413</v>
      </c>
      <c r="C289" s="17">
        <v>45433</v>
      </c>
      <c r="D289" s="55">
        <v>108.1</v>
      </c>
      <c r="E289" s="55">
        <v>882215.3</v>
      </c>
      <c r="F289" s="102">
        <v>101.5977299</v>
      </c>
      <c r="G289" s="101">
        <v>1026464.7861904763</v>
      </c>
      <c r="H289" s="18">
        <f t="shared" si="25"/>
        <v>45433</v>
      </c>
      <c r="I289" s="12"/>
    </row>
    <row r="290" spans="1:9" x14ac:dyDescent="0.25">
      <c r="A290" s="103">
        <f t="shared" si="24"/>
        <v>45413</v>
      </c>
      <c r="C290" s="17">
        <v>45432</v>
      </c>
      <c r="D290" s="55">
        <v>108.33</v>
      </c>
      <c r="E290" s="55">
        <v>585255.91</v>
      </c>
      <c r="F290" s="102">
        <v>101.5697722</v>
      </c>
      <c r="G290" s="101">
        <v>1026464.7861904763</v>
      </c>
      <c r="H290" s="18">
        <f t="shared" si="25"/>
        <v>45432</v>
      </c>
      <c r="I290" s="12"/>
    </row>
    <row r="291" spans="1:9" x14ac:dyDescent="0.25">
      <c r="A291" s="103">
        <f t="shared" si="24"/>
        <v>45413</v>
      </c>
      <c r="C291" s="17">
        <v>45429</v>
      </c>
      <c r="D291" s="55">
        <v>108.75</v>
      </c>
      <c r="E291" s="55">
        <v>521062.06</v>
      </c>
      <c r="F291" s="102">
        <v>101.5096271</v>
      </c>
      <c r="G291" s="101">
        <v>1026464.7861904763</v>
      </c>
      <c r="H291" s="18">
        <f t="shared" si="25"/>
        <v>45429</v>
      </c>
      <c r="I291" s="12"/>
    </row>
    <row r="292" spans="1:9" x14ac:dyDescent="0.25">
      <c r="A292" s="103">
        <f t="shared" si="24"/>
        <v>45413</v>
      </c>
      <c r="C292" s="17">
        <v>45428</v>
      </c>
      <c r="D292" s="55">
        <v>108.22</v>
      </c>
      <c r="E292" s="55">
        <v>450387.62</v>
      </c>
      <c r="F292" s="102">
        <v>101.45003269999999</v>
      </c>
      <c r="G292" s="101">
        <v>1026464.7861904763</v>
      </c>
      <c r="H292" s="18">
        <f t="shared" si="25"/>
        <v>45428</v>
      </c>
      <c r="I292" s="12"/>
    </row>
    <row r="293" spans="1:9" x14ac:dyDescent="0.25">
      <c r="A293" s="103">
        <f t="shared" si="24"/>
        <v>45413</v>
      </c>
      <c r="C293" s="17">
        <v>45427</v>
      </c>
      <c r="D293" s="55">
        <v>107.9</v>
      </c>
      <c r="E293" s="55">
        <v>971273.28</v>
      </c>
      <c r="F293" s="102">
        <v>101.3880432</v>
      </c>
      <c r="G293" s="101">
        <v>1026464.7861904763</v>
      </c>
      <c r="H293" s="18">
        <f t="shared" si="25"/>
        <v>45427</v>
      </c>
      <c r="I293" s="12"/>
    </row>
    <row r="294" spans="1:9" x14ac:dyDescent="0.25">
      <c r="A294" s="103">
        <f t="shared" si="24"/>
        <v>45413</v>
      </c>
      <c r="C294" s="17">
        <v>45426</v>
      </c>
      <c r="D294" s="55">
        <v>108</v>
      </c>
      <c r="E294" s="55">
        <v>648074.09</v>
      </c>
      <c r="F294" s="102">
        <v>101.3293307</v>
      </c>
      <c r="G294" s="101">
        <v>1026464.7861904763</v>
      </c>
      <c r="H294" s="18">
        <f t="shared" si="25"/>
        <v>45426</v>
      </c>
      <c r="I294" s="12"/>
    </row>
    <row r="295" spans="1:9" x14ac:dyDescent="0.25">
      <c r="A295" s="103">
        <f t="shared" si="24"/>
        <v>45413</v>
      </c>
      <c r="C295" s="17">
        <v>45425</v>
      </c>
      <c r="D295" s="55">
        <v>107.82</v>
      </c>
      <c r="E295" s="55">
        <v>817095.89</v>
      </c>
      <c r="F295" s="102">
        <v>101.2688385</v>
      </c>
      <c r="G295" s="101">
        <v>1026464.7861904763</v>
      </c>
      <c r="H295" s="18">
        <f t="shared" si="25"/>
        <v>45425</v>
      </c>
      <c r="I295" s="12"/>
    </row>
    <row r="296" spans="1:9" x14ac:dyDescent="0.25">
      <c r="A296" s="103">
        <f t="shared" si="24"/>
        <v>45413</v>
      </c>
      <c r="C296" s="17">
        <v>45422</v>
      </c>
      <c r="D296" s="55">
        <v>108.99</v>
      </c>
      <c r="E296" s="55">
        <v>974793.78</v>
      </c>
      <c r="F296" s="102">
        <v>101.1695988</v>
      </c>
      <c r="G296" s="101">
        <v>1026464.7861904763</v>
      </c>
      <c r="H296" s="18">
        <f t="shared" si="25"/>
        <v>45422</v>
      </c>
      <c r="I296" s="12"/>
    </row>
    <row r="297" spans="1:9" x14ac:dyDescent="0.25">
      <c r="A297" s="103">
        <f t="shared" si="24"/>
        <v>45413</v>
      </c>
      <c r="C297" s="17">
        <v>45421</v>
      </c>
      <c r="D297" s="55">
        <v>108.6</v>
      </c>
      <c r="E297" s="55">
        <v>719751.3</v>
      </c>
      <c r="F297" s="102">
        <v>101.1091682</v>
      </c>
      <c r="G297" s="101">
        <v>1026464.7861904763</v>
      </c>
      <c r="H297" s="18">
        <f t="shared" si="25"/>
        <v>45421</v>
      </c>
      <c r="I297" s="12"/>
    </row>
    <row r="298" spans="1:9" x14ac:dyDescent="0.25">
      <c r="A298" s="103">
        <f t="shared" si="24"/>
        <v>45413</v>
      </c>
      <c r="C298" s="17">
        <v>45420</v>
      </c>
      <c r="D298" s="55">
        <v>109</v>
      </c>
      <c r="E298" s="55">
        <v>849721.05</v>
      </c>
      <c r="F298" s="102">
        <v>101.0463194</v>
      </c>
      <c r="G298" s="101">
        <v>1026464.7861904763</v>
      </c>
      <c r="H298" s="18">
        <f t="shared" si="25"/>
        <v>45420</v>
      </c>
      <c r="I298" s="12"/>
    </row>
    <row r="299" spans="1:9" x14ac:dyDescent="0.25">
      <c r="A299" s="103">
        <f t="shared" si="24"/>
        <v>45413</v>
      </c>
      <c r="C299" s="17">
        <v>45419</v>
      </c>
      <c r="D299" s="55">
        <v>108.27</v>
      </c>
      <c r="E299" s="55">
        <v>834680.1</v>
      </c>
      <c r="F299" s="102">
        <v>100.9852818</v>
      </c>
      <c r="G299" s="101">
        <v>1026464.7861904763</v>
      </c>
      <c r="H299" s="18">
        <f t="shared" si="25"/>
        <v>45419</v>
      </c>
      <c r="I299" s="12"/>
    </row>
    <row r="300" spans="1:9" x14ac:dyDescent="0.25">
      <c r="A300" s="103">
        <f t="shared" si="24"/>
        <v>45413</v>
      </c>
      <c r="C300" s="17">
        <v>45418</v>
      </c>
      <c r="D300" s="55">
        <v>107.7</v>
      </c>
      <c r="E300" s="55">
        <v>874018.14</v>
      </c>
      <c r="F300" s="102">
        <v>100.92558630000001</v>
      </c>
      <c r="G300" s="101">
        <v>1026464.7861904763</v>
      </c>
      <c r="H300" s="18">
        <f t="shared" si="25"/>
        <v>45418</v>
      </c>
      <c r="I300" s="12"/>
    </row>
    <row r="301" spans="1:9" x14ac:dyDescent="0.25">
      <c r="A301" s="103">
        <f t="shared" si="24"/>
        <v>45413</v>
      </c>
      <c r="C301" s="17">
        <v>45415</v>
      </c>
      <c r="D301" s="55">
        <v>108.29</v>
      </c>
      <c r="E301" s="55">
        <v>921939.36</v>
      </c>
      <c r="F301" s="102">
        <v>100.863175</v>
      </c>
      <c r="G301" s="101">
        <v>1026464.7861904763</v>
      </c>
      <c r="H301" s="18">
        <f t="shared" si="25"/>
        <v>45415</v>
      </c>
      <c r="I301" s="12"/>
    </row>
    <row r="302" spans="1:9" x14ac:dyDescent="0.25">
      <c r="A302" s="103">
        <f t="shared" si="24"/>
        <v>45413</v>
      </c>
      <c r="C302" s="17">
        <v>45414</v>
      </c>
      <c r="D302" s="55">
        <v>107.9</v>
      </c>
      <c r="E302" s="55">
        <v>607808.12</v>
      </c>
      <c r="F302" s="102">
        <v>100.8024511</v>
      </c>
      <c r="G302" s="101">
        <v>1026464.7861904763</v>
      </c>
      <c r="H302" s="18">
        <f t="shared" si="25"/>
        <v>45414</v>
      </c>
      <c r="I302" s="12"/>
    </row>
    <row r="303" spans="1:9" x14ac:dyDescent="0.25">
      <c r="A303" s="103">
        <f t="shared" ref="A303:A324" si="26">DATE(YEAR(C303),MONTH(C303),DAY(1))</f>
        <v>45383</v>
      </c>
      <c r="C303" s="17">
        <v>45412</v>
      </c>
      <c r="D303" s="55">
        <v>109.45</v>
      </c>
      <c r="E303" s="55">
        <v>989215.78</v>
      </c>
      <c r="F303" s="102">
        <v>100.7551083</v>
      </c>
      <c r="G303" s="101">
        <v>1245922.4590909092</v>
      </c>
      <c r="H303" s="18">
        <f t="shared" ref="H303:H324" si="27">C303</f>
        <v>45412</v>
      </c>
      <c r="I303" s="12"/>
    </row>
    <row r="304" spans="1:9" x14ac:dyDescent="0.25">
      <c r="A304" s="103">
        <f t="shared" si="26"/>
        <v>45383</v>
      </c>
      <c r="C304" s="17">
        <v>45411</v>
      </c>
      <c r="D304" s="55">
        <v>108.5</v>
      </c>
      <c r="E304" s="55">
        <v>1081426.22</v>
      </c>
      <c r="F304" s="102">
        <v>101.9347123</v>
      </c>
      <c r="G304" s="101">
        <v>1245922.4590909092</v>
      </c>
      <c r="H304" s="18">
        <f t="shared" si="27"/>
        <v>45411</v>
      </c>
      <c r="I304" s="12"/>
    </row>
    <row r="305" spans="1:9" x14ac:dyDescent="0.25">
      <c r="A305" s="103">
        <f t="shared" si="26"/>
        <v>45383</v>
      </c>
      <c r="C305" s="17">
        <v>45408</v>
      </c>
      <c r="D305" s="55">
        <v>107.91</v>
      </c>
      <c r="E305" s="55">
        <v>1858584.92</v>
      </c>
      <c r="F305" s="102">
        <v>101.9912296</v>
      </c>
      <c r="G305" s="101">
        <v>1245922.4590909092</v>
      </c>
      <c r="H305" s="18">
        <f t="shared" si="27"/>
        <v>45408</v>
      </c>
      <c r="I305" s="12"/>
    </row>
    <row r="306" spans="1:9" x14ac:dyDescent="0.25">
      <c r="A306" s="103">
        <f t="shared" si="26"/>
        <v>45383</v>
      </c>
      <c r="C306" s="17">
        <v>45407</v>
      </c>
      <c r="D306" s="55">
        <v>108.32</v>
      </c>
      <c r="E306" s="55">
        <v>2185283.39</v>
      </c>
      <c r="F306" s="102">
        <v>101.9257932</v>
      </c>
      <c r="G306" s="101">
        <v>1245922.4590909092</v>
      </c>
      <c r="H306" s="18">
        <f t="shared" si="27"/>
        <v>45407</v>
      </c>
      <c r="I306" s="12"/>
    </row>
    <row r="307" spans="1:9" x14ac:dyDescent="0.25">
      <c r="A307" s="103">
        <f t="shared" si="26"/>
        <v>45383</v>
      </c>
      <c r="C307" s="17">
        <v>45406</v>
      </c>
      <c r="D307" s="55">
        <v>108.58</v>
      </c>
      <c r="E307" s="55">
        <v>1028693.09</v>
      </c>
      <c r="F307" s="102">
        <v>101.8680511</v>
      </c>
      <c r="G307" s="101">
        <v>1245922.4590909092</v>
      </c>
      <c r="H307" s="18">
        <f t="shared" si="27"/>
        <v>45406</v>
      </c>
      <c r="I307" s="12"/>
    </row>
    <row r="308" spans="1:9" x14ac:dyDescent="0.25">
      <c r="A308" s="103">
        <f t="shared" si="26"/>
        <v>45383</v>
      </c>
      <c r="C308" s="17">
        <v>45405</v>
      </c>
      <c r="D308" s="55">
        <v>108.8</v>
      </c>
      <c r="E308" s="55">
        <v>1195272.53</v>
      </c>
      <c r="F308" s="102">
        <v>101.81246760000001</v>
      </c>
      <c r="G308" s="101">
        <v>1245922.4590909092</v>
      </c>
      <c r="H308" s="18">
        <f t="shared" si="27"/>
        <v>45405</v>
      </c>
      <c r="I308" s="12"/>
    </row>
    <row r="309" spans="1:9" x14ac:dyDescent="0.25">
      <c r="A309" s="103">
        <f t="shared" si="26"/>
        <v>45383</v>
      </c>
      <c r="C309" s="17">
        <v>45404</v>
      </c>
      <c r="D309" s="55">
        <v>109.05</v>
      </c>
      <c r="E309" s="55">
        <v>1029649.99</v>
      </c>
      <c r="F309" s="102">
        <v>101.7547371</v>
      </c>
      <c r="G309" s="101">
        <v>1245922.4590909092</v>
      </c>
      <c r="H309" s="18">
        <f t="shared" si="27"/>
        <v>45404</v>
      </c>
      <c r="I309" s="12"/>
    </row>
    <row r="310" spans="1:9" x14ac:dyDescent="0.25">
      <c r="A310" s="103">
        <f t="shared" si="26"/>
        <v>45383</v>
      </c>
      <c r="C310" s="17">
        <v>45401</v>
      </c>
      <c r="D310" s="55">
        <v>109</v>
      </c>
      <c r="E310" s="55">
        <v>1903122.58</v>
      </c>
      <c r="F310" s="102">
        <v>101.69622149999999</v>
      </c>
      <c r="G310" s="101">
        <v>1245922.4590909092</v>
      </c>
      <c r="H310" s="18">
        <f t="shared" si="27"/>
        <v>45401</v>
      </c>
      <c r="I310" s="12"/>
    </row>
    <row r="311" spans="1:9" x14ac:dyDescent="0.25">
      <c r="A311" s="103">
        <f t="shared" si="26"/>
        <v>45383</v>
      </c>
      <c r="C311" s="17">
        <v>45400</v>
      </c>
      <c r="D311" s="55">
        <v>108.81</v>
      </c>
      <c r="E311" s="55">
        <v>1248285.8500000001</v>
      </c>
      <c r="F311" s="102">
        <v>101.6428488</v>
      </c>
      <c r="G311" s="101">
        <v>1245922.4590909092</v>
      </c>
      <c r="H311" s="18">
        <f t="shared" si="27"/>
        <v>45400</v>
      </c>
      <c r="I311" s="12"/>
    </row>
    <row r="312" spans="1:9" x14ac:dyDescent="0.25">
      <c r="A312" s="103">
        <f t="shared" si="26"/>
        <v>45383</v>
      </c>
      <c r="C312" s="17">
        <v>45399</v>
      </c>
      <c r="D312" s="55">
        <v>109.13</v>
      </c>
      <c r="E312" s="55">
        <v>887257.52</v>
      </c>
      <c r="F312" s="102">
        <v>101.5913185</v>
      </c>
      <c r="G312" s="101">
        <v>1245922.4590909092</v>
      </c>
      <c r="H312" s="18">
        <f t="shared" si="27"/>
        <v>45399</v>
      </c>
      <c r="I312" s="12"/>
    </row>
    <row r="313" spans="1:9" x14ac:dyDescent="0.25">
      <c r="A313" s="103">
        <f t="shared" si="26"/>
        <v>45383</v>
      </c>
      <c r="C313" s="17">
        <v>45398</v>
      </c>
      <c r="D313" s="55">
        <v>108.96</v>
      </c>
      <c r="E313" s="55">
        <v>1015963.66</v>
      </c>
      <c r="F313" s="102">
        <v>101.5336131</v>
      </c>
      <c r="G313" s="101">
        <v>1245922.4590909092</v>
      </c>
      <c r="H313" s="18">
        <f t="shared" si="27"/>
        <v>45398</v>
      </c>
      <c r="I313" s="12"/>
    </row>
    <row r="314" spans="1:9" x14ac:dyDescent="0.25">
      <c r="A314" s="103">
        <f t="shared" si="26"/>
        <v>45383</v>
      </c>
      <c r="C314" s="17">
        <v>45397</v>
      </c>
      <c r="D314" s="55">
        <v>109.22</v>
      </c>
      <c r="E314" s="55">
        <v>1551212.13</v>
      </c>
      <c r="F314" s="102">
        <v>101.4759143</v>
      </c>
      <c r="G314" s="101">
        <v>1245922.4590909092</v>
      </c>
      <c r="H314" s="18">
        <f t="shared" si="27"/>
        <v>45397</v>
      </c>
      <c r="I314" s="12"/>
    </row>
    <row r="315" spans="1:9" x14ac:dyDescent="0.25">
      <c r="A315" s="103">
        <f t="shared" si="26"/>
        <v>45383</v>
      </c>
      <c r="C315" s="17">
        <v>45394</v>
      </c>
      <c r="D315" s="55">
        <v>109.43</v>
      </c>
      <c r="E315" s="55">
        <v>652001.94999999995</v>
      </c>
      <c r="F315" s="102">
        <v>101.4182232</v>
      </c>
      <c r="G315" s="101">
        <v>1245922.4590909092</v>
      </c>
      <c r="H315" s="18">
        <f t="shared" si="27"/>
        <v>45394</v>
      </c>
      <c r="I315" s="12"/>
    </row>
    <row r="316" spans="1:9" x14ac:dyDescent="0.25">
      <c r="A316" s="103">
        <f t="shared" si="26"/>
        <v>45383</v>
      </c>
      <c r="C316" s="17">
        <v>45393</v>
      </c>
      <c r="D316" s="55">
        <v>108.99</v>
      </c>
      <c r="E316" s="55">
        <v>1719548.77</v>
      </c>
      <c r="F316" s="102">
        <v>101.36053750000001</v>
      </c>
      <c r="G316" s="101">
        <v>1245922.4590909092</v>
      </c>
      <c r="H316" s="18">
        <f t="shared" si="27"/>
        <v>45393</v>
      </c>
      <c r="I316" s="12"/>
    </row>
    <row r="317" spans="1:9" x14ac:dyDescent="0.25">
      <c r="A317" s="103">
        <f t="shared" si="26"/>
        <v>45383</v>
      </c>
      <c r="C317" s="17">
        <v>45392</v>
      </c>
      <c r="D317" s="55">
        <v>109.58</v>
      </c>
      <c r="E317" s="55">
        <v>1014775.72</v>
      </c>
      <c r="F317" s="102">
        <v>101.2979721</v>
      </c>
      <c r="G317" s="101">
        <v>1245922.4590909092</v>
      </c>
      <c r="H317" s="18">
        <f t="shared" si="27"/>
        <v>45392</v>
      </c>
      <c r="I317" s="12"/>
    </row>
    <row r="318" spans="1:9" x14ac:dyDescent="0.25">
      <c r="A318" s="103">
        <f t="shared" si="26"/>
        <v>45383</v>
      </c>
      <c r="C318" s="17">
        <v>45391</v>
      </c>
      <c r="D318" s="55">
        <v>109.5</v>
      </c>
      <c r="E318" s="55">
        <v>1502073.53</v>
      </c>
      <c r="F318" s="102">
        <v>101.2453804</v>
      </c>
      <c r="G318" s="101">
        <v>1245922.4590909092</v>
      </c>
      <c r="H318" s="18">
        <f t="shared" si="27"/>
        <v>45391</v>
      </c>
      <c r="I318" s="12"/>
    </row>
    <row r="319" spans="1:9" x14ac:dyDescent="0.25">
      <c r="A319" s="103">
        <f t="shared" si="26"/>
        <v>45383</v>
      </c>
      <c r="C319" s="17">
        <v>45390</v>
      </c>
      <c r="D319" s="55">
        <v>110.06</v>
      </c>
      <c r="E319" s="55">
        <v>867113.6</v>
      </c>
      <c r="F319" s="102">
        <v>101.18732970000001</v>
      </c>
      <c r="G319" s="101">
        <v>1245922.4590909092</v>
      </c>
      <c r="H319" s="18">
        <f t="shared" si="27"/>
        <v>45390</v>
      </c>
      <c r="I319" s="12"/>
    </row>
    <row r="320" spans="1:9" x14ac:dyDescent="0.25">
      <c r="A320" s="103">
        <f t="shared" si="26"/>
        <v>45383</v>
      </c>
      <c r="C320" s="17">
        <v>45387</v>
      </c>
      <c r="D320" s="55">
        <v>110.48</v>
      </c>
      <c r="E320" s="55">
        <v>1072194.17</v>
      </c>
      <c r="F320" s="102">
        <v>101.12936790000001</v>
      </c>
      <c r="G320" s="101">
        <v>1245922.4590909092</v>
      </c>
      <c r="H320" s="18">
        <f t="shared" si="27"/>
        <v>45387</v>
      </c>
      <c r="I320" s="12"/>
    </row>
    <row r="321" spans="1:9" x14ac:dyDescent="0.25">
      <c r="A321" s="103">
        <f t="shared" si="26"/>
        <v>45383</v>
      </c>
      <c r="C321" s="17">
        <v>45386</v>
      </c>
      <c r="D321" s="55">
        <v>109.68</v>
      </c>
      <c r="E321" s="55">
        <v>1935559.61</v>
      </c>
      <c r="F321" s="102">
        <v>101.07174070000001</v>
      </c>
      <c r="G321" s="101">
        <v>1245922.4590909092</v>
      </c>
      <c r="H321" s="18">
        <f t="shared" si="27"/>
        <v>45386</v>
      </c>
      <c r="I321" s="12"/>
    </row>
    <row r="322" spans="1:9" x14ac:dyDescent="0.25">
      <c r="A322" s="103">
        <f t="shared" si="26"/>
        <v>45383</v>
      </c>
      <c r="C322" s="17">
        <v>45385</v>
      </c>
      <c r="D322" s="55">
        <v>109.5</v>
      </c>
      <c r="E322" s="55">
        <v>731593.75</v>
      </c>
      <c r="F322" s="102">
        <v>101.0137917</v>
      </c>
      <c r="G322" s="101">
        <v>1245922.4590909092</v>
      </c>
      <c r="H322" s="18">
        <f t="shared" si="27"/>
        <v>45385</v>
      </c>
      <c r="I322" s="12"/>
    </row>
    <row r="323" spans="1:9" x14ac:dyDescent="0.25">
      <c r="A323" s="103">
        <f t="shared" si="26"/>
        <v>45383</v>
      </c>
      <c r="C323" s="17">
        <v>45384</v>
      </c>
      <c r="D323" s="55">
        <v>109.53</v>
      </c>
      <c r="E323" s="55">
        <v>824436.14</v>
      </c>
      <c r="F323" s="102">
        <v>100.96523639999999</v>
      </c>
      <c r="G323" s="101">
        <v>1245922.4590909092</v>
      </c>
      <c r="H323" s="18">
        <f t="shared" si="27"/>
        <v>45384</v>
      </c>
      <c r="I323" s="12"/>
    </row>
    <row r="324" spans="1:9" x14ac:dyDescent="0.25">
      <c r="A324" s="103">
        <f t="shared" si="26"/>
        <v>45383</v>
      </c>
      <c r="C324" s="17">
        <v>45383</v>
      </c>
      <c r="D324" s="55">
        <v>109.1</v>
      </c>
      <c r="E324" s="55">
        <v>1117029.2</v>
      </c>
      <c r="F324" s="102">
        <v>100.90535680000001</v>
      </c>
      <c r="G324" s="101">
        <v>1245922.4590909092</v>
      </c>
      <c r="H324" s="18">
        <f t="shared" si="27"/>
        <v>45383</v>
      </c>
      <c r="I324" s="12"/>
    </row>
    <row r="325" spans="1:9" x14ac:dyDescent="0.25">
      <c r="A325" s="103">
        <f t="shared" ref="A325:A344" si="28">DATE(YEAR(C325),MONTH(C325),DAY(1))</f>
        <v>45352</v>
      </c>
      <c r="C325" s="17">
        <v>45379</v>
      </c>
      <c r="D325" s="55">
        <v>110.3</v>
      </c>
      <c r="E325" s="55">
        <v>1060578.81</v>
      </c>
      <c r="F325" s="102">
        <v>100.849029</v>
      </c>
      <c r="G325" s="101">
        <v>1707991.1030000001</v>
      </c>
      <c r="H325" s="18">
        <f t="shared" ref="H325:H344" si="29">C325</f>
        <v>45379</v>
      </c>
      <c r="I325" s="12"/>
    </row>
    <row r="326" spans="1:9" x14ac:dyDescent="0.25">
      <c r="A326" s="103">
        <f t="shared" si="28"/>
        <v>45352</v>
      </c>
      <c r="C326" s="17">
        <v>45378</v>
      </c>
      <c r="D326" s="55">
        <v>109.02</v>
      </c>
      <c r="E326" s="55">
        <v>1420411.16</v>
      </c>
      <c r="F326" s="102">
        <v>102.0724002</v>
      </c>
      <c r="G326" s="101">
        <v>1707991.1030000001</v>
      </c>
      <c r="H326" s="18">
        <f t="shared" si="29"/>
        <v>45378</v>
      </c>
      <c r="I326" s="12"/>
    </row>
    <row r="327" spans="1:9" x14ac:dyDescent="0.25">
      <c r="A327" s="103">
        <f t="shared" si="28"/>
        <v>45352</v>
      </c>
      <c r="C327" s="17">
        <v>45377</v>
      </c>
      <c r="D327" s="55">
        <v>109.01</v>
      </c>
      <c r="E327" s="55">
        <v>1518110.31</v>
      </c>
      <c r="F327" s="102">
        <v>102.00892399999999</v>
      </c>
      <c r="G327" s="101">
        <v>1707991.1030000001</v>
      </c>
      <c r="H327" s="18">
        <f t="shared" si="29"/>
        <v>45377</v>
      </c>
      <c r="I327" s="12"/>
    </row>
    <row r="328" spans="1:9" x14ac:dyDescent="0.25">
      <c r="A328" s="103">
        <f t="shared" si="28"/>
        <v>45352</v>
      </c>
      <c r="C328" s="17">
        <v>45376</v>
      </c>
      <c r="D328" s="55">
        <v>109.62</v>
      </c>
      <c r="E328" s="55">
        <v>849645.2</v>
      </c>
      <c r="F328" s="102">
        <v>101.76381809999999</v>
      </c>
      <c r="G328" s="101">
        <v>1707991.1030000001</v>
      </c>
      <c r="H328" s="18">
        <f t="shared" si="29"/>
        <v>45376</v>
      </c>
      <c r="I328" s="12"/>
    </row>
    <row r="329" spans="1:9" x14ac:dyDescent="0.25">
      <c r="A329" s="103">
        <f t="shared" si="28"/>
        <v>45352</v>
      </c>
      <c r="C329" s="17">
        <v>45373</v>
      </c>
      <c r="D329" s="55">
        <v>109.7</v>
      </c>
      <c r="E329" s="55">
        <v>874268.44</v>
      </c>
      <c r="F329" s="102">
        <v>101.7092869</v>
      </c>
      <c r="G329" s="101">
        <v>1707991.1030000001</v>
      </c>
      <c r="H329" s="18">
        <f t="shared" si="29"/>
        <v>45373</v>
      </c>
      <c r="I329" s="12"/>
    </row>
    <row r="330" spans="1:9" x14ac:dyDescent="0.25">
      <c r="A330" s="103">
        <f t="shared" si="28"/>
        <v>45352</v>
      </c>
      <c r="C330" s="17">
        <v>45372</v>
      </c>
      <c r="D330" s="55">
        <v>110</v>
      </c>
      <c r="E330" s="55">
        <v>1477796.15</v>
      </c>
      <c r="F330" s="102">
        <v>101.6547647</v>
      </c>
      <c r="G330" s="101">
        <v>1707991.1030000001</v>
      </c>
      <c r="H330" s="18">
        <f t="shared" si="29"/>
        <v>45372</v>
      </c>
      <c r="I330" s="12"/>
    </row>
    <row r="331" spans="1:9" x14ac:dyDescent="0.25">
      <c r="A331" s="103">
        <f t="shared" si="28"/>
        <v>45352</v>
      </c>
      <c r="C331" s="17">
        <v>45371</v>
      </c>
      <c r="D331" s="55">
        <v>108.79</v>
      </c>
      <c r="E331" s="55">
        <v>1013218.1</v>
      </c>
      <c r="F331" s="102">
        <v>101.60285639999999</v>
      </c>
      <c r="G331" s="101">
        <v>1707991.1030000001</v>
      </c>
      <c r="H331" s="18">
        <f t="shared" si="29"/>
        <v>45371</v>
      </c>
      <c r="I331" s="12"/>
    </row>
    <row r="332" spans="1:9" x14ac:dyDescent="0.25">
      <c r="A332" s="103">
        <f t="shared" si="28"/>
        <v>45352</v>
      </c>
      <c r="C332" s="17">
        <v>45370</v>
      </c>
      <c r="D332" s="55">
        <v>108.78</v>
      </c>
      <c r="E332" s="55">
        <v>1478928.03</v>
      </c>
      <c r="F332" s="102">
        <v>101.5472893</v>
      </c>
      <c r="G332" s="101">
        <v>1707991.1030000001</v>
      </c>
      <c r="H332" s="18">
        <f t="shared" si="29"/>
        <v>45370</v>
      </c>
      <c r="I332" s="12"/>
    </row>
    <row r="333" spans="1:9" x14ac:dyDescent="0.25">
      <c r="A333" s="103">
        <f t="shared" si="28"/>
        <v>45352</v>
      </c>
      <c r="C333" s="17">
        <v>45369</v>
      </c>
      <c r="D333" s="55">
        <v>109.14</v>
      </c>
      <c r="E333" s="55">
        <v>1853750.92</v>
      </c>
      <c r="F333" s="102">
        <v>101.5090541</v>
      </c>
      <c r="G333" s="101">
        <v>1707991.1030000001</v>
      </c>
      <c r="H333" s="18">
        <f t="shared" si="29"/>
        <v>45369</v>
      </c>
      <c r="I333" s="12"/>
    </row>
    <row r="334" spans="1:9" x14ac:dyDescent="0.25">
      <c r="A334" s="103">
        <f t="shared" si="28"/>
        <v>45352</v>
      </c>
      <c r="C334" s="17">
        <v>45366</v>
      </c>
      <c r="D334" s="55">
        <v>108.6</v>
      </c>
      <c r="E334" s="55">
        <v>1699174.96</v>
      </c>
      <c r="F334" s="102">
        <v>101.4534987</v>
      </c>
      <c r="G334" s="101">
        <v>1707991.1030000001</v>
      </c>
      <c r="H334" s="18">
        <f t="shared" si="29"/>
        <v>45366</v>
      </c>
      <c r="I334" s="12"/>
    </row>
    <row r="335" spans="1:9" x14ac:dyDescent="0.25">
      <c r="A335" s="103">
        <f t="shared" si="28"/>
        <v>45352</v>
      </c>
      <c r="C335" s="17">
        <v>45365</v>
      </c>
      <c r="D335" s="55">
        <v>108.99</v>
      </c>
      <c r="E335" s="55">
        <v>1634020.66</v>
      </c>
      <c r="F335" s="102">
        <v>101.3979449</v>
      </c>
      <c r="G335" s="101">
        <v>1707991.1030000001</v>
      </c>
      <c r="H335" s="18">
        <f t="shared" si="29"/>
        <v>45365</v>
      </c>
      <c r="I335" s="12"/>
    </row>
    <row r="336" spans="1:9" x14ac:dyDescent="0.25">
      <c r="A336" s="103">
        <f t="shared" si="28"/>
        <v>45352</v>
      </c>
      <c r="C336" s="17">
        <v>45364</v>
      </c>
      <c r="D336" s="55">
        <v>109.1</v>
      </c>
      <c r="E336" s="55">
        <v>2343152.83</v>
      </c>
      <c r="F336" s="102">
        <v>101.35118079999999</v>
      </c>
      <c r="G336" s="101">
        <v>1707991.1030000001</v>
      </c>
      <c r="H336" s="18">
        <f t="shared" si="29"/>
        <v>45364</v>
      </c>
      <c r="I336" s="12"/>
    </row>
    <row r="337" spans="1:9" x14ac:dyDescent="0.25">
      <c r="A337" s="103">
        <f t="shared" si="28"/>
        <v>45352</v>
      </c>
      <c r="C337" s="17">
        <v>45363</v>
      </c>
      <c r="D337" s="55">
        <v>109.99</v>
      </c>
      <c r="E337" s="55">
        <v>1252534.8799999999</v>
      </c>
      <c r="F337" s="102">
        <v>101.2952322</v>
      </c>
      <c r="G337" s="101">
        <v>1707991.1030000001</v>
      </c>
      <c r="H337" s="18">
        <f t="shared" si="29"/>
        <v>45363</v>
      </c>
      <c r="I337" s="12"/>
    </row>
    <row r="338" spans="1:9" x14ac:dyDescent="0.25">
      <c r="A338" s="103">
        <f t="shared" si="28"/>
        <v>45352</v>
      </c>
      <c r="C338" s="17">
        <v>45362</v>
      </c>
      <c r="D338" s="55">
        <v>111</v>
      </c>
      <c r="E338" s="55">
        <v>686056.75</v>
      </c>
      <c r="F338" s="102">
        <v>101.23929459999999</v>
      </c>
      <c r="G338" s="101">
        <v>1707991.1030000001</v>
      </c>
      <c r="H338" s="18">
        <f t="shared" si="29"/>
        <v>45362</v>
      </c>
      <c r="I338" s="12"/>
    </row>
    <row r="339" spans="1:9" x14ac:dyDescent="0.25">
      <c r="A339" s="103">
        <f t="shared" si="28"/>
        <v>45352</v>
      </c>
      <c r="C339" s="17">
        <v>45359</v>
      </c>
      <c r="D339" s="55">
        <v>110.57</v>
      </c>
      <c r="E339" s="55">
        <v>1634819.86</v>
      </c>
      <c r="F339" s="102">
        <v>101.1743254</v>
      </c>
      <c r="G339" s="101">
        <v>1707991.1030000001</v>
      </c>
      <c r="H339" s="18">
        <f t="shared" si="29"/>
        <v>45359</v>
      </c>
      <c r="I339" s="12"/>
    </row>
    <row r="340" spans="1:9" x14ac:dyDescent="0.25">
      <c r="A340" s="103">
        <f t="shared" si="28"/>
        <v>45352</v>
      </c>
      <c r="C340" s="17">
        <v>45358</v>
      </c>
      <c r="D340" s="55">
        <v>112.93</v>
      </c>
      <c r="E340" s="55">
        <v>6493420.3200000003</v>
      </c>
      <c r="F340" s="102">
        <v>101.12321780000001</v>
      </c>
      <c r="G340" s="101">
        <v>1707991.1030000001</v>
      </c>
      <c r="H340" s="18">
        <f t="shared" si="29"/>
        <v>45358</v>
      </c>
      <c r="I340" s="12"/>
    </row>
    <row r="341" spans="1:9" x14ac:dyDescent="0.25">
      <c r="A341" s="103">
        <f t="shared" si="28"/>
        <v>45352</v>
      </c>
      <c r="C341" s="17">
        <v>45357</v>
      </c>
      <c r="D341" s="55">
        <v>109.9</v>
      </c>
      <c r="E341" s="55">
        <v>1282387.68</v>
      </c>
      <c r="F341" s="102">
        <v>101.0669573</v>
      </c>
      <c r="G341" s="101">
        <v>1707991.1030000001</v>
      </c>
      <c r="H341" s="18">
        <f t="shared" si="29"/>
        <v>45357</v>
      </c>
      <c r="I341" s="12"/>
    </row>
    <row r="342" spans="1:9" x14ac:dyDescent="0.25">
      <c r="A342" s="103">
        <f t="shared" si="28"/>
        <v>45352</v>
      </c>
      <c r="C342" s="17">
        <v>45356</v>
      </c>
      <c r="D342" s="55">
        <v>110</v>
      </c>
      <c r="E342" s="55">
        <v>1189090.67</v>
      </c>
      <c r="F342" s="102">
        <v>101.0374482</v>
      </c>
      <c r="G342" s="101">
        <v>1707991.1030000001</v>
      </c>
      <c r="H342" s="18">
        <f t="shared" si="29"/>
        <v>45356</v>
      </c>
      <c r="I342" s="12"/>
    </row>
    <row r="343" spans="1:9" x14ac:dyDescent="0.25">
      <c r="A343" s="103">
        <f t="shared" si="28"/>
        <v>45352</v>
      </c>
      <c r="C343" s="17">
        <v>45355</v>
      </c>
      <c r="D343" s="55">
        <v>109.7</v>
      </c>
      <c r="E343" s="55">
        <v>948367.96</v>
      </c>
      <c r="F343" s="102">
        <v>100.98316149999999</v>
      </c>
      <c r="G343" s="101">
        <v>1707991.1030000001</v>
      </c>
      <c r="H343" s="18">
        <f t="shared" si="29"/>
        <v>45355</v>
      </c>
      <c r="I343" s="12"/>
    </row>
    <row r="344" spans="1:9" x14ac:dyDescent="0.25">
      <c r="A344" s="103">
        <f t="shared" si="28"/>
        <v>45352</v>
      </c>
      <c r="C344" s="17">
        <v>45352</v>
      </c>
      <c r="D344" s="55">
        <v>108.88</v>
      </c>
      <c r="E344" s="55">
        <v>3450088.37</v>
      </c>
      <c r="F344" s="102">
        <v>100.9271213</v>
      </c>
      <c r="G344" s="101">
        <v>1707991.1030000001</v>
      </c>
      <c r="H344" s="18">
        <f t="shared" si="29"/>
        <v>45352</v>
      </c>
      <c r="I344" s="12"/>
    </row>
    <row r="345" spans="1:9" x14ac:dyDescent="0.25">
      <c r="A345" s="103">
        <f t="shared" ref="A345:A363" si="30">DATE(YEAR(C345),MONTH(C345),DAY(1))</f>
        <v>45323</v>
      </c>
      <c r="C345" s="17">
        <v>45351</v>
      </c>
      <c r="D345" s="55">
        <v>110.6</v>
      </c>
      <c r="E345" s="55">
        <v>1729390.75</v>
      </c>
      <c r="F345" s="102">
        <v>100.87255450000001</v>
      </c>
      <c r="G345" s="101">
        <v>2089116.540526316</v>
      </c>
      <c r="H345" s="18">
        <f t="shared" ref="H345:H363" si="31">C345</f>
        <v>45351</v>
      </c>
      <c r="I345" s="12"/>
    </row>
    <row r="346" spans="1:9" x14ac:dyDescent="0.25">
      <c r="A346" s="103">
        <f t="shared" si="30"/>
        <v>45323</v>
      </c>
      <c r="C346" s="17">
        <v>45350</v>
      </c>
      <c r="D346" s="55">
        <v>109.86</v>
      </c>
      <c r="E346" s="55">
        <v>1555537.36</v>
      </c>
      <c r="F346" s="102">
        <v>101.78029189999999</v>
      </c>
      <c r="G346" s="101">
        <v>2089116.540526316</v>
      </c>
      <c r="H346" s="18">
        <f t="shared" si="31"/>
        <v>45350</v>
      </c>
      <c r="I346" s="12"/>
    </row>
    <row r="347" spans="1:9" x14ac:dyDescent="0.25">
      <c r="A347" s="103">
        <f t="shared" si="30"/>
        <v>45323</v>
      </c>
      <c r="C347" s="17">
        <v>45349</v>
      </c>
      <c r="D347" s="55">
        <v>109.09</v>
      </c>
      <c r="E347" s="55">
        <v>4237398.96</v>
      </c>
      <c r="F347" s="102">
        <v>101.71389050000001</v>
      </c>
      <c r="G347" s="101">
        <v>2089116.540526316</v>
      </c>
      <c r="H347" s="18">
        <f t="shared" si="31"/>
        <v>45349</v>
      </c>
      <c r="I347" s="12"/>
    </row>
    <row r="348" spans="1:9" x14ac:dyDescent="0.25">
      <c r="A348" s="103">
        <f t="shared" si="30"/>
        <v>45323</v>
      </c>
      <c r="C348" s="17">
        <v>45348</v>
      </c>
      <c r="D348" s="55">
        <v>109.76</v>
      </c>
      <c r="E348" s="55">
        <v>1417114.17</v>
      </c>
      <c r="F348" s="102">
        <v>101.65642649999999</v>
      </c>
      <c r="G348" s="101">
        <v>2089116.540526316</v>
      </c>
      <c r="H348" s="18">
        <f t="shared" si="31"/>
        <v>45348</v>
      </c>
      <c r="I348" s="12"/>
    </row>
    <row r="349" spans="1:9" x14ac:dyDescent="0.25">
      <c r="A349" s="103">
        <f t="shared" si="30"/>
        <v>45323</v>
      </c>
      <c r="C349" s="17">
        <v>45345</v>
      </c>
      <c r="D349" s="55">
        <v>110.34</v>
      </c>
      <c r="E349" s="55">
        <v>2054407.69</v>
      </c>
      <c r="F349" s="102">
        <v>101.61437960000001</v>
      </c>
      <c r="G349" s="101">
        <v>2089116.540526316</v>
      </c>
      <c r="H349" s="18">
        <f t="shared" si="31"/>
        <v>45345</v>
      </c>
      <c r="I349" s="12"/>
    </row>
    <row r="350" spans="1:9" x14ac:dyDescent="0.25">
      <c r="A350" s="103">
        <f t="shared" si="30"/>
        <v>45323</v>
      </c>
      <c r="C350" s="17">
        <v>45344</v>
      </c>
      <c r="D350" s="55">
        <v>109.81</v>
      </c>
      <c r="E350" s="55">
        <v>2400395.11</v>
      </c>
      <c r="F350" s="102">
        <v>101.5715496</v>
      </c>
      <c r="G350" s="101">
        <v>2089116.540526316</v>
      </c>
      <c r="H350" s="18">
        <f t="shared" si="31"/>
        <v>45344</v>
      </c>
      <c r="I350" s="12"/>
    </row>
    <row r="351" spans="1:9" x14ac:dyDescent="0.25">
      <c r="A351" s="103">
        <f t="shared" si="30"/>
        <v>45323</v>
      </c>
      <c r="C351" s="17">
        <v>45343</v>
      </c>
      <c r="D351" s="55">
        <v>108.89</v>
      </c>
      <c r="E351" s="55">
        <v>854003.37</v>
      </c>
      <c r="F351" s="102">
        <v>101.51412139999999</v>
      </c>
      <c r="G351" s="101">
        <v>2089116.540526316</v>
      </c>
      <c r="H351" s="18">
        <f t="shared" si="31"/>
        <v>45343</v>
      </c>
      <c r="I351" s="12"/>
    </row>
    <row r="352" spans="1:9" x14ac:dyDescent="0.25">
      <c r="A352" s="103">
        <f t="shared" si="30"/>
        <v>45323</v>
      </c>
      <c r="C352" s="17">
        <v>45342</v>
      </c>
      <c r="D352" s="55">
        <v>108.9</v>
      </c>
      <c r="E352" s="55">
        <v>2223769.2000000002</v>
      </c>
      <c r="F352" s="102">
        <v>101.4566998</v>
      </c>
      <c r="G352" s="101">
        <v>2089116.540526316</v>
      </c>
      <c r="H352" s="18">
        <f t="shared" si="31"/>
        <v>45342</v>
      </c>
      <c r="I352" s="12"/>
    </row>
    <row r="353" spans="1:9" x14ac:dyDescent="0.25">
      <c r="A353" s="103">
        <f t="shared" si="30"/>
        <v>45323</v>
      </c>
      <c r="C353" s="17">
        <v>45341</v>
      </c>
      <c r="D353" s="55">
        <v>107.1</v>
      </c>
      <c r="E353" s="55">
        <v>3150612.46</v>
      </c>
      <c r="F353" s="102">
        <v>101.3992909</v>
      </c>
      <c r="G353" s="101">
        <v>2089116.540526316</v>
      </c>
      <c r="H353" s="18">
        <f t="shared" si="31"/>
        <v>45341</v>
      </c>
      <c r="I353" s="12"/>
    </row>
    <row r="354" spans="1:9" x14ac:dyDescent="0.25">
      <c r="A354" s="103">
        <f t="shared" si="30"/>
        <v>45323</v>
      </c>
      <c r="C354" s="17">
        <v>45338</v>
      </c>
      <c r="D354" s="55">
        <v>106.55</v>
      </c>
      <c r="E354" s="55">
        <v>2835516.87</v>
      </c>
      <c r="F354" s="102">
        <v>101.3418716</v>
      </c>
      <c r="G354" s="101">
        <v>2089116.540526316</v>
      </c>
      <c r="H354" s="18">
        <f t="shared" si="31"/>
        <v>45338</v>
      </c>
      <c r="I354" s="12"/>
    </row>
    <row r="355" spans="1:9" x14ac:dyDescent="0.25">
      <c r="A355" s="103">
        <f t="shared" si="30"/>
        <v>45323</v>
      </c>
      <c r="C355" s="17">
        <v>45337</v>
      </c>
      <c r="D355" s="55">
        <v>107.66</v>
      </c>
      <c r="E355" s="55">
        <v>2286928.9900000002</v>
      </c>
      <c r="F355" s="102">
        <v>101.2844946</v>
      </c>
      <c r="G355" s="101">
        <v>2089116.540526316</v>
      </c>
      <c r="H355" s="18">
        <f t="shared" si="31"/>
        <v>45337</v>
      </c>
      <c r="I355" s="12"/>
    </row>
    <row r="356" spans="1:9" x14ac:dyDescent="0.25">
      <c r="A356" s="103">
        <f t="shared" si="30"/>
        <v>45323</v>
      </c>
      <c r="C356" s="17">
        <v>45336</v>
      </c>
      <c r="D356" s="55">
        <v>107.95</v>
      </c>
      <c r="E356" s="55">
        <v>1093832.29</v>
      </c>
      <c r="F356" s="102">
        <v>101.2267265</v>
      </c>
      <c r="G356" s="101">
        <v>2089116.540526316</v>
      </c>
      <c r="H356" s="18">
        <f t="shared" si="31"/>
        <v>45336</v>
      </c>
      <c r="I356" s="12"/>
    </row>
    <row r="357" spans="1:9" x14ac:dyDescent="0.25">
      <c r="A357" s="103">
        <f t="shared" si="30"/>
        <v>45323</v>
      </c>
      <c r="C357" s="17">
        <v>45331</v>
      </c>
      <c r="D357" s="55">
        <v>107.89</v>
      </c>
      <c r="E357" s="55">
        <v>2349731.37</v>
      </c>
      <c r="F357" s="102">
        <v>101.16896130000001</v>
      </c>
      <c r="G357" s="101">
        <v>2089116.540526316</v>
      </c>
      <c r="H357" s="18">
        <f t="shared" si="31"/>
        <v>45331</v>
      </c>
      <c r="I357" s="12"/>
    </row>
    <row r="358" spans="1:9" x14ac:dyDescent="0.25">
      <c r="A358" s="103">
        <f t="shared" si="30"/>
        <v>45323</v>
      </c>
      <c r="C358" s="17">
        <v>45330</v>
      </c>
      <c r="D358" s="55">
        <v>107.85</v>
      </c>
      <c r="E358" s="55">
        <v>2026617.7</v>
      </c>
      <c r="F358" s="102">
        <v>101.1112155</v>
      </c>
      <c r="G358" s="101">
        <v>2089116.540526316</v>
      </c>
      <c r="H358" s="18">
        <f t="shared" si="31"/>
        <v>45330</v>
      </c>
      <c r="I358" s="12"/>
    </row>
    <row r="359" spans="1:9" x14ac:dyDescent="0.25">
      <c r="A359" s="103">
        <f t="shared" si="30"/>
        <v>45323</v>
      </c>
      <c r="C359" s="17">
        <v>45329</v>
      </c>
      <c r="D359" s="55">
        <v>109.29</v>
      </c>
      <c r="E359" s="55">
        <v>996878.89</v>
      </c>
      <c r="F359" s="102">
        <v>101.06346720000001</v>
      </c>
      <c r="G359" s="101">
        <v>2089116.540526316</v>
      </c>
      <c r="H359" s="18">
        <f t="shared" si="31"/>
        <v>45329</v>
      </c>
      <c r="I359" s="12"/>
    </row>
    <row r="360" spans="1:9" x14ac:dyDescent="0.25">
      <c r="A360" s="103">
        <f t="shared" si="30"/>
        <v>45323</v>
      </c>
      <c r="C360" s="17">
        <v>45328</v>
      </c>
      <c r="D360" s="55">
        <v>109.39</v>
      </c>
      <c r="E360" s="55">
        <v>1363716.12</v>
      </c>
      <c r="F360" s="102">
        <v>101.0047907</v>
      </c>
      <c r="G360" s="101">
        <v>2089116.540526316</v>
      </c>
      <c r="H360" s="18">
        <f t="shared" si="31"/>
        <v>45328</v>
      </c>
      <c r="I360" s="12"/>
    </row>
    <row r="361" spans="1:9" x14ac:dyDescent="0.25">
      <c r="A361" s="103">
        <f t="shared" si="30"/>
        <v>45323</v>
      </c>
      <c r="C361" s="17">
        <v>45327</v>
      </c>
      <c r="D361" s="55">
        <v>109.42</v>
      </c>
      <c r="E361" s="55">
        <v>1459351.36</v>
      </c>
      <c r="F361" s="102">
        <v>100.9503057</v>
      </c>
      <c r="G361" s="101">
        <v>2089116.540526316</v>
      </c>
      <c r="H361" s="18">
        <f t="shared" si="31"/>
        <v>45327</v>
      </c>
      <c r="I361" s="12"/>
    </row>
    <row r="362" spans="1:9" x14ac:dyDescent="0.25">
      <c r="A362" s="103">
        <f t="shared" si="30"/>
        <v>45323</v>
      </c>
      <c r="C362" s="17">
        <v>45324</v>
      </c>
      <c r="D362" s="55">
        <v>110</v>
      </c>
      <c r="E362" s="55">
        <v>1947525.49</v>
      </c>
      <c r="F362" s="102">
        <v>100.8916778</v>
      </c>
      <c r="G362" s="101">
        <v>2089116.540526316</v>
      </c>
      <c r="H362" s="18">
        <f t="shared" si="31"/>
        <v>45324</v>
      </c>
      <c r="I362" s="12"/>
    </row>
    <row r="363" spans="1:9" x14ac:dyDescent="0.25">
      <c r="A363" s="103">
        <f t="shared" si="30"/>
        <v>45323</v>
      </c>
      <c r="C363" s="17">
        <v>45323</v>
      </c>
      <c r="D363" s="55">
        <v>109.85</v>
      </c>
      <c r="E363" s="55">
        <v>3721955.54</v>
      </c>
      <c r="F363" s="102">
        <v>100.83406530000001</v>
      </c>
      <c r="G363" s="101">
        <v>2089116.540526316</v>
      </c>
      <c r="H363" s="18">
        <f t="shared" si="31"/>
        <v>45323</v>
      </c>
      <c r="I363" s="12"/>
    </row>
    <row r="364" spans="1:9" x14ac:dyDescent="0.25">
      <c r="A364" s="103">
        <f t="shared" ref="A364:A385" si="32">DATE(YEAR(C364),MONTH(C364),DAY(1))</f>
        <v>45292</v>
      </c>
      <c r="C364" s="17">
        <v>45322</v>
      </c>
      <c r="D364" s="55">
        <v>109.99</v>
      </c>
      <c r="E364" s="55">
        <v>1839691.05</v>
      </c>
      <c r="F364" s="102">
        <v>100.7744624</v>
      </c>
      <c r="G364" s="101">
        <v>1811170.47</v>
      </c>
      <c r="H364" s="18">
        <f t="shared" ref="H364:H385" si="33">C364</f>
        <v>45322</v>
      </c>
      <c r="I364" s="12"/>
    </row>
    <row r="365" spans="1:9" x14ac:dyDescent="0.25">
      <c r="A365" s="103">
        <f t="shared" si="32"/>
        <v>45292</v>
      </c>
      <c r="C365" s="17">
        <v>45321</v>
      </c>
      <c r="D365" s="55">
        <v>109.47</v>
      </c>
      <c r="E365" s="55">
        <v>1771454.32</v>
      </c>
      <c r="F365" s="102">
        <v>100.62693729999999</v>
      </c>
      <c r="G365" s="101">
        <v>1811170.47</v>
      </c>
      <c r="H365" s="18">
        <f t="shared" si="33"/>
        <v>45321</v>
      </c>
      <c r="I365" s="12"/>
    </row>
    <row r="366" spans="1:9" x14ac:dyDescent="0.25">
      <c r="A366" s="103">
        <f t="shared" si="32"/>
        <v>45292</v>
      </c>
      <c r="C366" s="17">
        <v>45320</v>
      </c>
      <c r="D366" s="55">
        <v>109.4</v>
      </c>
      <c r="E366" s="55">
        <v>2223041.5</v>
      </c>
      <c r="F366" s="102">
        <v>100.6311346</v>
      </c>
      <c r="G366" s="101">
        <v>1811170.47</v>
      </c>
      <c r="H366" s="18">
        <f t="shared" si="33"/>
        <v>45320</v>
      </c>
      <c r="I366" s="12"/>
    </row>
    <row r="367" spans="1:9" x14ac:dyDescent="0.25">
      <c r="A367" s="103">
        <f t="shared" si="32"/>
        <v>45292</v>
      </c>
      <c r="C367" s="17">
        <v>45317</v>
      </c>
      <c r="D367" s="55">
        <v>109.25</v>
      </c>
      <c r="E367" s="55">
        <v>3730966.73</v>
      </c>
      <c r="F367" s="102">
        <v>100.61011360000001</v>
      </c>
      <c r="G367" s="101">
        <v>1811170.47</v>
      </c>
      <c r="H367" s="18">
        <f t="shared" si="33"/>
        <v>45317</v>
      </c>
      <c r="I367" s="12"/>
    </row>
    <row r="368" spans="1:9" x14ac:dyDescent="0.25">
      <c r="A368" s="103">
        <f t="shared" si="32"/>
        <v>45292</v>
      </c>
      <c r="C368" s="17">
        <v>45316</v>
      </c>
      <c r="D368" s="55">
        <v>110.36</v>
      </c>
      <c r="E368" s="55">
        <v>1431121.16</v>
      </c>
      <c r="F368" s="102">
        <v>100.5891025</v>
      </c>
      <c r="G368" s="101">
        <v>1811170.47</v>
      </c>
      <c r="H368" s="18">
        <f t="shared" si="33"/>
        <v>45316</v>
      </c>
      <c r="I368" s="12"/>
    </row>
    <row r="369" spans="1:9" x14ac:dyDescent="0.25">
      <c r="A369" s="103">
        <f t="shared" si="32"/>
        <v>45292</v>
      </c>
      <c r="C369" s="17">
        <v>45315</v>
      </c>
      <c r="D369" s="55">
        <v>110.5</v>
      </c>
      <c r="E369" s="55">
        <v>1054711.06</v>
      </c>
      <c r="F369" s="102">
        <v>100.5719709</v>
      </c>
      <c r="G369" s="101">
        <v>1811170.47</v>
      </c>
      <c r="H369" s="18">
        <f t="shared" si="33"/>
        <v>45315</v>
      </c>
      <c r="I369" s="12"/>
    </row>
    <row r="370" spans="1:9" x14ac:dyDescent="0.25">
      <c r="A370" s="103">
        <f t="shared" si="32"/>
        <v>45292</v>
      </c>
      <c r="C370" s="17">
        <v>45314</v>
      </c>
      <c r="D370" s="55">
        <v>110.48</v>
      </c>
      <c r="E370" s="55">
        <v>1079645.4099999999</v>
      </c>
      <c r="F370" s="102">
        <v>100.50914160000001</v>
      </c>
      <c r="G370" s="101">
        <v>1811170.47</v>
      </c>
      <c r="H370" s="18">
        <f t="shared" si="33"/>
        <v>45314</v>
      </c>
      <c r="I370" s="12"/>
    </row>
    <row r="371" spans="1:9" x14ac:dyDescent="0.25">
      <c r="A371" s="103">
        <f t="shared" si="32"/>
        <v>45292</v>
      </c>
      <c r="C371" s="17">
        <v>45313</v>
      </c>
      <c r="D371" s="55">
        <v>110.7</v>
      </c>
      <c r="E371" s="55">
        <v>1462439.54</v>
      </c>
      <c r="F371" s="102">
        <v>100.4665395</v>
      </c>
      <c r="G371" s="101">
        <v>1811170.47</v>
      </c>
      <c r="H371" s="18">
        <f t="shared" si="33"/>
        <v>45313</v>
      </c>
      <c r="I371" s="12"/>
    </row>
    <row r="372" spans="1:9" x14ac:dyDescent="0.25">
      <c r="A372" s="103">
        <f t="shared" si="32"/>
        <v>45292</v>
      </c>
      <c r="C372" s="17">
        <v>45310</v>
      </c>
      <c r="D372" s="55">
        <v>110.88</v>
      </c>
      <c r="E372" s="55">
        <v>1146943.68</v>
      </c>
      <c r="F372" s="102">
        <v>100.44554719999999</v>
      </c>
      <c r="G372" s="101">
        <v>1811170.47</v>
      </c>
      <c r="H372" s="18">
        <f t="shared" si="33"/>
        <v>45310</v>
      </c>
      <c r="I372" s="12"/>
    </row>
    <row r="373" spans="1:9" x14ac:dyDescent="0.25">
      <c r="A373" s="103">
        <f t="shared" si="32"/>
        <v>45292</v>
      </c>
      <c r="C373" s="17">
        <v>45309</v>
      </c>
      <c r="D373" s="55">
        <v>110.7</v>
      </c>
      <c r="E373" s="55">
        <v>766294.35</v>
      </c>
      <c r="F373" s="102">
        <v>100.42456489999999</v>
      </c>
      <c r="G373" s="101">
        <v>1811170.47</v>
      </c>
      <c r="H373" s="18">
        <f t="shared" si="33"/>
        <v>45309</v>
      </c>
      <c r="I373" s="12"/>
    </row>
    <row r="374" spans="1:9" x14ac:dyDescent="0.25">
      <c r="A374" s="103">
        <f t="shared" si="32"/>
        <v>45292</v>
      </c>
      <c r="C374" s="17">
        <v>45308</v>
      </c>
      <c r="D374" s="55">
        <v>110.85</v>
      </c>
      <c r="E374" s="55">
        <v>1025577.16</v>
      </c>
      <c r="F374" s="102">
        <v>100.4035926</v>
      </c>
      <c r="G374" s="101">
        <v>1811170.47</v>
      </c>
      <c r="H374" s="18">
        <f t="shared" si="33"/>
        <v>45308</v>
      </c>
      <c r="I374" s="12"/>
    </row>
    <row r="375" spans="1:9" x14ac:dyDescent="0.25">
      <c r="A375" s="103">
        <f t="shared" si="32"/>
        <v>45292</v>
      </c>
      <c r="C375" s="17">
        <v>45307</v>
      </c>
      <c r="D375" s="55">
        <v>110.99</v>
      </c>
      <c r="E375" s="55">
        <v>2992919.68</v>
      </c>
      <c r="F375" s="102">
        <v>100.3828671</v>
      </c>
      <c r="G375" s="101">
        <v>1811170.47</v>
      </c>
      <c r="H375" s="18">
        <f t="shared" si="33"/>
        <v>45307</v>
      </c>
      <c r="I375" s="12"/>
    </row>
    <row r="376" spans="1:9" x14ac:dyDescent="0.25">
      <c r="A376" s="103">
        <f t="shared" si="32"/>
        <v>45292</v>
      </c>
      <c r="C376" s="17">
        <v>45306</v>
      </c>
      <c r="D376" s="55">
        <v>110.79</v>
      </c>
      <c r="E376" s="55">
        <v>1368291.59</v>
      </c>
      <c r="F376" s="102">
        <v>100.3618939</v>
      </c>
      <c r="G376" s="101">
        <v>1811170.47</v>
      </c>
      <c r="H376" s="18">
        <f t="shared" si="33"/>
        <v>45306</v>
      </c>
      <c r="I376" s="12"/>
    </row>
    <row r="377" spans="1:9" x14ac:dyDescent="0.25">
      <c r="A377" s="103">
        <f t="shared" si="32"/>
        <v>45292</v>
      </c>
      <c r="C377" s="17">
        <v>45303</v>
      </c>
      <c r="D377" s="55">
        <v>111.49</v>
      </c>
      <c r="E377" s="55">
        <v>2888168.89</v>
      </c>
      <c r="F377" s="102">
        <v>100.34093249999999</v>
      </c>
      <c r="G377" s="101">
        <v>1811170.47</v>
      </c>
      <c r="H377" s="18">
        <f t="shared" si="33"/>
        <v>45303</v>
      </c>
      <c r="I377" s="12"/>
    </row>
    <row r="378" spans="1:9" x14ac:dyDescent="0.25">
      <c r="A378" s="103">
        <f t="shared" si="32"/>
        <v>45292</v>
      </c>
      <c r="C378" s="17">
        <v>45302</v>
      </c>
      <c r="D378" s="55">
        <v>111</v>
      </c>
      <c r="E378" s="55">
        <v>991303.87</v>
      </c>
      <c r="F378" s="102">
        <v>100.3197527</v>
      </c>
      <c r="G378" s="101">
        <v>1811170.47</v>
      </c>
      <c r="H378" s="18">
        <f t="shared" si="33"/>
        <v>45302</v>
      </c>
      <c r="I378" s="12"/>
    </row>
    <row r="379" spans="1:9" x14ac:dyDescent="0.25">
      <c r="A379" s="103">
        <f t="shared" si="32"/>
        <v>45292</v>
      </c>
      <c r="C379" s="17">
        <v>45301</v>
      </c>
      <c r="D379" s="55">
        <v>110.65</v>
      </c>
      <c r="E379" s="55">
        <v>2071501.24</v>
      </c>
      <c r="F379" s="102">
        <v>100.2570226</v>
      </c>
      <c r="G379" s="101">
        <v>1811170.47</v>
      </c>
      <c r="H379" s="18">
        <f t="shared" si="33"/>
        <v>45301</v>
      </c>
      <c r="I379" s="12"/>
    </row>
    <row r="380" spans="1:9" x14ac:dyDescent="0.25">
      <c r="A380" s="103">
        <f t="shared" si="32"/>
        <v>45292</v>
      </c>
      <c r="C380" s="17">
        <v>45300</v>
      </c>
      <c r="D380" s="55">
        <v>110.2</v>
      </c>
      <c r="E380" s="55">
        <v>1775302.39</v>
      </c>
      <c r="F380" s="102">
        <v>100.0594151</v>
      </c>
      <c r="G380" s="101">
        <v>1811170.47</v>
      </c>
      <c r="H380" s="18">
        <f t="shared" si="33"/>
        <v>45300</v>
      </c>
      <c r="I380" s="12"/>
    </row>
    <row r="381" spans="1:9" x14ac:dyDescent="0.25">
      <c r="A381" s="103">
        <f t="shared" si="32"/>
        <v>45292</v>
      </c>
      <c r="C381" s="17">
        <v>45299</v>
      </c>
      <c r="D381" s="55">
        <v>109.18</v>
      </c>
      <c r="E381" s="55">
        <v>1615444.13</v>
      </c>
      <c r="F381" s="102">
        <v>100.038314</v>
      </c>
      <c r="G381" s="101">
        <v>1811170.47</v>
      </c>
      <c r="H381" s="18">
        <f t="shared" si="33"/>
        <v>45299</v>
      </c>
      <c r="I381" s="12"/>
    </row>
    <row r="382" spans="1:9" x14ac:dyDescent="0.25">
      <c r="A382" s="103">
        <f t="shared" si="32"/>
        <v>45292</v>
      </c>
      <c r="C382" s="17">
        <v>45296</v>
      </c>
      <c r="D382" s="55">
        <v>106.68</v>
      </c>
      <c r="E382" s="55">
        <v>1219237.24</v>
      </c>
      <c r="F382" s="102">
        <v>100.0171898</v>
      </c>
      <c r="G382" s="101">
        <v>1811170.47</v>
      </c>
      <c r="H382" s="18">
        <f t="shared" si="33"/>
        <v>45296</v>
      </c>
      <c r="I382" s="12"/>
    </row>
    <row r="383" spans="1:9" x14ac:dyDescent="0.25">
      <c r="A383" s="103">
        <f t="shared" si="32"/>
        <v>45292</v>
      </c>
      <c r="C383" s="17">
        <v>45295</v>
      </c>
      <c r="D383" s="55">
        <v>107.69</v>
      </c>
      <c r="E383" s="55">
        <v>637036.31000000006</v>
      </c>
      <c r="F383" s="102">
        <v>99.995979399999996</v>
      </c>
      <c r="G383" s="101">
        <v>1811170.47</v>
      </c>
      <c r="H383" s="18">
        <f t="shared" si="33"/>
        <v>45295</v>
      </c>
      <c r="I383" s="12"/>
    </row>
    <row r="384" spans="1:9" x14ac:dyDescent="0.25">
      <c r="A384" s="103">
        <f t="shared" si="32"/>
        <v>45292</v>
      </c>
      <c r="C384" s="17">
        <v>45294</v>
      </c>
      <c r="D384" s="55">
        <v>107.64</v>
      </c>
      <c r="E384" s="55">
        <v>959669.27</v>
      </c>
      <c r="F384" s="102">
        <v>99.974863999999997</v>
      </c>
      <c r="G384" s="101">
        <v>1811170.47</v>
      </c>
      <c r="H384" s="18">
        <f t="shared" si="33"/>
        <v>45294</v>
      </c>
      <c r="I384" s="12"/>
    </row>
    <row r="385" spans="1:9" x14ac:dyDescent="0.25">
      <c r="A385" s="103">
        <f t="shared" si="32"/>
        <v>45292</v>
      </c>
      <c r="C385" s="17">
        <v>45293</v>
      </c>
      <c r="D385" s="55">
        <v>106.25</v>
      </c>
      <c r="E385" s="55">
        <v>502545.01</v>
      </c>
      <c r="F385" s="102">
        <v>99.954075900000007</v>
      </c>
      <c r="G385" s="101">
        <v>1811170.47</v>
      </c>
      <c r="H385" s="18">
        <f t="shared" si="33"/>
        <v>45293</v>
      </c>
      <c r="I385" s="12"/>
    </row>
    <row r="386" spans="1:9" x14ac:dyDescent="0.25">
      <c r="A386" s="103">
        <f t="shared" ref="A386:A399" si="34">DATE(YEAR(C386),MONTH(C386),DAY(1))</f>
        <v>45261</v>
      </c>
      <c r="C386" s="17">
        <v>45288</v>
      </c>
      <c r="D386" s="55">
        <v>108</v>
      </c>
      <c r="E386" s="55">
        <v>773293.08</v>
      </c>
      <c r="F386" s="102">
        <v>99.911974900000004</v>
      </c>
      <c r="G386" s="101">
        <v>1344466.37</v>
      </c>
      <c r="H386" s="18">
        <f t="shared" ref="H386:H399" si="35">C386</f>
        <v>45288</v>
      </c>
      <c r="I386" s="12"/>
    </row>
    <row r="387" spans="1:9" x14ac:dyDescent="0.25">
      <c r="A387" s="103">
        <f t="shared" si="34"/>
        <v>45261</v>
      </c>
      <c r="C387" s="17">
        <v>45287</v>
      </c>
      <c r="D387" s="55">
        <v>106.4</v>
      </c>
      <c r="E387" s="55">
        <v>784209.19</v>
      </c>
      <c r="F387" s="102">
        <v>100.3936578</v>
      </c>
      <c r="G387" s="101">
        <v>1344466.37</v>
      </c>
      <c r="H387" s="18">
        <f t="shared" si="35"/>
        <v>45287</v>
      </c>
      <c r="I387" s="12"/>
    </row>
    <row r="388" spans="1:9" x14ac:dyDescent="0.25">
      <c r="A388" s="103">
        <f t="shared" si="34"/>
        <v>45261</v>
      </c>
      <c r="C388" s="17">
        <v>45286</v>
      </c>
      <c r="D388" s="55">
        <v>106.8</v>
      </c>
      <c r="E388" s="55">
        <v>782546.04</v>
      </c>
      <c r="F388" s="102">
        <v>100.5467554</v>
      </c>
      <c r="G388" s="101">
        <v>1344466.37</v>
      </c>
      <c r="H388" s="18">
        <f t="shared" si="35"/>
        <v>45286</v>
      </c>
      <c r="I388" s="12"/>
    </row>
    <row r="389" spans="1:9" x14ac:dyDescent="0.25">
      <c r="A389" s="103">
        <f t="shared" si="34"/>
        <v>45261</v>
      </c>
      <c r="C389" s="17">
        <v>45282</v>
      </c>
      <c r="D389" s="55">
        <v>106.95</v>
      </c>
      <c r="E389" s="55">
        <v>1188582.99</v>
      </c>
      <c r="F389" s="102">
        <v>100.5126147</v>
      </c>
      <c r="G389" s="101">
        <v>1344466.37</v>
      </c>
      <c r="H389" s="18">
        <f t="shared" si="35"/>
        <v>45282</v>
      </c>
      <c r="I389" s="12"/>
    </row>
    <row r="390" spans="1:9" x14ac:dyDescent="0.25">
      <c r="A390" s="103">
        <f t="shared" si="34"/>
        <v>45261</v>
      </c>
      <c r="C390" s="17">
        <v>45281</v>
      </c>
      <c r="D390" s="55">
        <v>106.75</v>
      </c>
      <c r="E390" s="55">
        <v>733730.04</v>
      </c>
      <c r="F390" s="102">
        <v>100.478488</v>
      </c>
      <c r="G390" s="101">
        <v>1344466.37</v>
      </c>
      <c r="H390" s="18">
        <f t="shared" si="35"/>
        <v>45281</v>
      </c>
      <c r="I390" s="12"/>
    </row>
    <row r="391" spans="1:9" x14ac:dyDescent="0.25">
      <c r="A391" s="103">
        <f t="shared" si="34"/>
        <v>45261</v>
      </c>
      <c r="C391" s="17">
        <v>45280</v>
      </c>
      <c r="D391" s="55">
        <v>104.67</v>
      </c>
      <c r="E391" s="55">
        <v>960086.46</v>
      </c>
      <c r="F391" s="102">
        <v>100.4443749</v>
      </c>
      <c r="G391" s="101">
        <v>1344466.37</v>
      </c>
      <c r="H391" s="18">
        <f t="shared" si="35"/>
        <v>45280</v>
      </c>
      <c r="I391" s="12"/>
    </row>
    <row r="392" spans="1:9" x14ac:dyDescent="0.25">
      <c r="A392" s="103">
        <f t="shared" si="34"/>
        <v>45261</v>
      </c>
      <c r="C392" s="17">
        <v>45279</v>
      </c>
      <c r="D392" s="55">
        <v>105.61</v>
      </c>
      <c r="E392" s="55">
        <v>549476.79</v>
      </c>
      <c r="F392" s="102">
        <v>100.4175711</v>
      </c>
      <c r="G392" s="101">
        <v>1344466.37</v>
      </c>
      <c r="H392" s="18">
        <f t="shared" si="35"/>
        <v>45279</v>
      </c>
      <c r="I392" s="12"/>
    </row>
    <row r="393" spans="1:9" x14ac:dyDescent="0.25">
      <c r="A393" s="103">
        <f t="shared" si="34"/>
        <v>45261</v>
      </c>
      <c r="C393" s="17">
        <v>45278</v>
      </c>
      <c r="D393" s="55">
        <v>105.02</v>
      </c>
      <c r="E393" s="55">
        <v>1215466.57</v>
      </c>
      <c r="F393" s="102">
        <v>100.3834861</v>
      </c>
      <c r="G393" s="101">
        <v>1344466.37</v>
      </c>
      <c r="H393" s="18">
        <f t="shared" si="35"/>
        <v>45278</v>
      </c>
      <c r="I393" s="12"/>
    </row>
    <row r="394" spans="1:9" x14ac:dyDescent="0.25">
      <c r="A394" s="103">
        <f t="shared" si="34"/>
        <v>45261</v>
      </c>
      <c r="C394" s="17">
        <v>45275</v>
      </c>
      <c r="D394" s="55">
        <v>105</v>
      </c>
      <c r="E394" s="55">
        <v>771418.06</v>
      </c>
      <c r="F394" s="102">
        <v>100.34936519999999</v>
      </c>
      <c r="G394" s="101">
        <v>1344466.37</v>
      </c>
      <c r="H394" s="18">
        <f t="shared" si="35"/>
        <v>45275</v>
      </c>
      <c r="I394" s="12"/>
    </row>
    <row r="395" spans="1:9" x14ac:dyDescent="0.25">
      <c r="A395" s="103">
        <f t="shared" si="34"/>
        <v>45261</v>
      </c>
      <c r="C395" s="17">
        <v>45274</v>
      </c>
      <c r="D395" s="55">
        <v>105.1</v>
      </c>
      <c r="E395" s="55">
        <v>2471554.64</v>
      </c>
      <c r="F395" s="102">
        <v>100.3152582</v>
      </c>
      <c r="G395" s="101">
        <v>1344466.37</v>
      </c>
      <c r="H395" s="18">
        <f t="shared" si="35"/>
        <v>45274</v>
      </c>
      <c r="I395" s="12"/>
    </row>
    <row r="396" spans="1:9" x14ac:dyDescent="0.25">
      <c r="A396" s="103">
        <f t="shared" si="34"/>
        <v>45261</v>
      </c>
      <c r="C396" s="17">
        <v>45273</v>
      </c>
      <c r="D396" s="55">
        <v>105</v>
      </c>
      <c r="E396" s="55">
        <v>2490582.5299999998</v>
      </c>
      <c r="F396" s="102">
        <v>100.27957499999999</v>
      </c>
      <c r="G396" s="101">
        <v>1344466.37</v>
      </c>
      <c r="H396" s="18">
        <f t="shared" si="35"/>
        <v>45273</v>
      </c>
      <c r="I396" s="12"/>
    </row>
    <row r="397" spans="1:9" x14ac:dyDescent="0.25">
      <c r="A397" s="103">
        <f t="shared" si="34"/>
        <v>45261</v>
      </c>
      <c r="C397" s="17">
        <v>45272</v>
      </c>
      <c r="D397" s="55">
        <v>104.6</v>
      </c>
      <c r="E397" s="55">
        <v>1485554.9</v>
      </c>
      <c r="F397" s="102">
        <v>100.2439068</v>
      </c>
      <c r="G397" s="101">
        <v>1344466.37</v>
      </c>
      <c r="H397" s="18">
        <f t="shared" si="35"/>
        <v>45272</v>
      </c>
      <c r="I397" s="12"/>
    </row>
    <row r="398" spans="1:9" x14ac:dyDescent="0.25">
      <c r="A398" s="103">
        <f t="shared" si="34"/>
        <v>45261</v>
      </c>
      <c r="C398" s="17">
        <v>45271</v>
      </c>
      <c r="D398" s="55">
        <v>104</v>
      </c>
      <c r="E398" s="55">
        <v>2843270.45</v>
      </c>
      <c r="F398" s="102">
        <v>100.2082534</v>
      </c>
      <c r="G398" s="101">
        <v>1344466.37</v>
      </c>
      <c r="H398" s="18">
        <f t="shared" si="35"/>
        <v>45271</v>
      </c>
      <c r="I398" s="12"/>
    </row>
    <row r="399" spans="1:9" x14ac:dyDescent="0.25">
      <c r="A399" s="103">
        <f t="shared" si="34"/>
        <v>45261</v>
      </c>
      <c r="C399" s="17">
        <v>45268</v>
      </c>
      <c r="D399" s="55">
        <v>103.2</v>
      </c>
      <c r="E399" s="55">
        <v>1772757.42</v>
      </c>
      <c r="F399" s="102">
        <v>100.1726153</v>
      </c>
      <c r="G399" s="101">
        <v>1344466.37</v>
      </c>
      <c r="H399" s="18">
        <f t="shared" si="35"/>
        <v>45268</v>
      </c>
      <c r="I399" s="12"/>
    </row>
  </sheetData>
  <autoFilter ref="C31:H399" xr:uid="{D3FCB682-CA38-4B0C-9D91-9FEE0A8DCD56}"/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  <lcf76f155ced4ddcb4097134ff3c332f xmlns="158d1859-ff68-4431-9da7-ed8c2cfaab8a">
      <Terms xmlns="http://schemas.microsoft.com/office/infopath/2007/PartnerControls"/>
    </lcf76f155ced4ddcb4097134ff3c332f>
    <TaxCatchAll xmlns="a91d1d09-f460-4121-8a5f-1d82a263e5ab" xsi:nil="true"/>
  </documentManagement>
</p:properties>
</file>

<file path=customXml/item2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E0909-401F-4F39-82C5-478F3B1E4F5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91d1d09-f460-4121-8a5f-1d82a263e5ab"/>
    <ds:schemaRef ds:uri="158d1859-ff68-4431-9da7-ed8c2cfaab8a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6744908-9E49-4106-A6DE-1B0073431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d1859-ff68-4431-9da7-ed8c2cfaab8a"/>
    <ds:schemaRef ds:uri="a91d1d09-f460-4121-8a5f-1d82a263e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DRE Gerencial</vt:lpstr>
      <vt:lpstr>Portfólio de Ativos do Fundo</vt:lpstr>
      <vt:lpstr>Carteira Imobiliária</vt:lpstr>
      <vt:lpstr>Rentabilidade</vt:lpstr>
      <vt:lpstr>Dados de 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Ramos Caodaglio</dc:creator>
  <cp:lastModifiedBy>Pedro Lucas Franca Huertas</cp:lastModifiedBy>
  <cp:lastPrinted>2021-06-11T13:36:05Z</cp:lastPrinted>
  <dcterms:created xsi:type="dcterms:W3CDTF">2021-06-09T17:26:56Z</dcterms:created>
  <dcterms:modified xsi:type="dcterms:W3CDTF">2025-07-03T14:54:15Z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2023-03-28T21:25:00Z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30f2ab54-274f-49f3-86e3-e0c498426ee2</vt:lpwstr>
  </property>
  <property fmtid="{D5CDD505-2E9C-101B-9397-08002B2CF9AE}" pid="10" name="MSIP_Label_4fc996bf-6aee-415c-aa4c-e35ad0009c67_ContentBits">
    <vt:lpwstr>2</vt:lpwstr>
  </property>
</Properties>
</file>